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9440" windowHeight="12240"/>
  </bookViews>
  <sheets>
    <sheet name="Лист2" sheetId="2" r:id="rId1"/>
    <sheet name="Лист3" sheetId="3" r:id="rId2"/>
  </sheets>
  <definedNames>
    <definedName name="_xlnm._FilterDatabase" localSheetId="0" hidden="1">Лист2!$A$4:$G$833</definedName>
    <definedName name="_xlnm.Print_Titles" localSheetId="0">Лист2!$6:$6</definedName>
  </definedNames>
  <calcPr calcId="114210" fullCalcOnLoad="1"/>
</workbook>
</file>

<file path=xl/calcChain.xml><?xml version="1.0" encoding="utf-8"?>
<calcChain xmlns="http://schemas.openxmlformats.org/spreadsheetml/2006/main">
  <c r="D46" i="2"/>
  <c r="C46"/>
  <c r="B46"/>
  <c r="E217"/>
  <c r="F217"/>
  <c r="G217"/>
  <c r="E213"/>
  <c r="F213"/>
  <c r="G213"/>
  <c r="E209"/>
  <c r="F209"/>
  <c r="G209"/>
  <c r="F205"/>
  <c r="G205"/>
  <c r="E205"/>
  <c r="E201"/>
  <c r="F201"/>
  <c r="G201"/>
  <c r="E197"/>
  <c r="F197"/>
  <c r="G197"/>
  <c r="G193"/>
  <c r="E189"/>
  <c r="F189"/>
  <c r="G189"/>
  <c r="E185"/>
  <c r="F185"/>
  <c r="G185"/>
  <c r="G181"/>
  <c r="E177"/>
  <c r="F177"/>
  <c r="G177"/>
  <c r="E173"/>
  <c r="F173"/>
  <c r="G173"/>
  <c r="E165"/>
  <c r="F165"/>
  <c r="G165"/>
  <c r="E157"/>
  <c r="F157"/>
  <c r="G157"/>
  <c r="E153"/>
  <c r="F153"/>
  <c r="G153"/>
  <c r="E149"/>
  <c r="F149"/>
  <c r="G149"/>
  <c r="F141"/>
  <c r="G141"/>
  <c r="E137"/>
  <c r="F137"/>
  <c r="G137"/>
  <c r="E133"/>
  <c r="F133"/>
  <c r="G133"/>
  <c r="E129"/>
  <c r="F129"/>
  <c r="G129"/>
  <c r="E125"/>
  <c r="F125"/>
  <c r="G125"/>
  <c r="F117"/>
  <c r="G117"/>
  <c r="E113"/>
  <c r="D109"/>
  <c r="C109"/>
  <c r="B109"/>
  <c r="G727"/>
  <c r="F727"/>
  <c r="E727"/>
</calcChain>
</file>

<file path=xl/sharedStrings.xml><?xml version="1.0" encoding="utf-8"?>
<sst xmlns="http://schemas.openxmlformats.org/spreadsheetml/2006/main" count="1248" uniqueCount="325">
  <si>
    <t>Оказание специализированной медицинской помощи, за исключением высокотехнологичной медицинской помощи по врачебной специальности эндокринология в амбулаторных условиях (РАМН)</t>
  </si>
  <si>
    <t>Заготовка, переработка, хранение и обеспечение безопасности донорской крови и её компонентов (Минздрав России)</t>
  </si>
  <si>
    <t>Заготовка, переработка, хранение и обеспечение безопасности донорской крови и её компонентов (ФМБА России)</t>
  </si>
  <si>
    <t>HLA-генотипирование доноров гемопоэтических стволовых клеток (ФМБА России)</t>
  </si>
  <si>
    <t>Число результатов интеллектуальной деятельности РАМН (число научно-организационных мероприятий, число защищенных диссертаций на соискание ученой степени кандидата и доктора наук, число монографий и учебных изданий (учебники, учебные пособия, руководства, атласы), число экспериментальных образцов (установок, техники, методик, систем, программ, баз данных), число охранных документов на результаты интеллектуальной деятельности и ноу-хау, число актов внедрения новых медицинских технологий (лечебных, диагностических, профилактических), число санитарно-гигиенических нормативов, санитарных правил и норм, число статей, принятых к печати)</t>
  </si>
  <si>
    <t>Выполнение фундаментальных научных исследований (РАМН)</t>
  </si>
  <si>
    <t>Физкультурно-оздоровительные мероприятия различного уровня (Минсельхоз России)</t>
  </si>
  <si>
    <t>Медицинская реабилитация и санаторно-курортное лечение (ФНС России)</t>
  </si>
  <si>
    <t>Информационно-методическое обеспечение мероприятий по осуществлению контроля за обращением медицинских изделий (Росздравнадзор)</t>
  </si>
  <si>
    <t>Установление причин и выявление условий возникновения и распространения инфекционных, паразитарных, профессиональных заболеваний и массовых неинфекционных заболеваний (отравлений) (ФМБА России)</t>
  </si>
  <si>
    <t>Проведение санитарно-эпидемиологических расследований, направленных на установление причин и выявление условий возникновения и распространения массовых неинфекционных заболеваний (отравлений) людей, связанных с неблагоприятными факторами среды обитания (Роспотребнадзор)</t>
  </si>
  <si>
    <t>Организация и проведение социально-гигиенического мониторинга, оценка риска воздействия вредных и опасных факторов среды обитания на здоровье человека  (Роспотребнадзор)</t>
  </si>
  <si>
    <t>Организация и проведение статистического наблюдения в области обеспечения санитарно-эпидемиологического благополучия населения  (Роспотребнадзор)</t>
  </si>
  <si>
    <t xml:space="preserve"> Государственный учет инфекционных заболеваний, профессиональных заболеваний, массовых неинфекционных заболеваний (отравлений) в связи с вредным воздействием факторов среды обитания в целях формирования государственных информационных ресурсов  (Роспотребнадзор)</t>
  </si>
  <si>
    <t xml:space="preserve"> 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чрезвычайных ситуаций  (Роспотребнадзор)</t>
  </si>
  <si>
    <t xml:space="preserve"> Проведение прикладных научных исследований в целях обеспечения санитарно-эпидемиологического благополучия населения  (Роспотребнадзор)</t>
  </si>
  <si>
    <t xml:space="preserve">Количество (ед.):
-утвержденных отчетов по НИР  -разработанных, зарегистрированных диагностических, профилактических и лечебных препаратов
--разработанных (пересмотренных) нормативно-методических документов (НМД) 
всего, в т.ч. разработанных  Санитарных правил и норм, ГОСТ Р, Санитарных правил, Гигиенических нормативов , Методических указаний, Методических рекомендаций  (Роспотребнадзор)
</t>
  </si>
  <si>
    <t xml:space="preserve"> Экспериментальные разработки в целях обеспечения санитарно-эпидемиологического благополучия населения (Роспотребнадзор)</t>
  </si>
  <si>
    <t xml:space="preserve"> Медицинская помощь, за исключением медицинской помощи, не входящей в базовую программу обязательного медицинского страхования (амбулаторно-поликлиническая, стационарная, консультативная)  (Роспотребнадзор)</t>
  </si>
  <si>
    <t>Реализация дополнительных профессиональных образовательных программ, подготовка ординаторов, аспирантов, докторантов  (Роспотребнадзор)</t>
  </si>
  <si>
    <t>Проведение медико-социальной экспертизы (ФМБА России)</t>
  </si>
  <si>
    <t>Оказание первичной медико-санитарной помощи, в том числе первичной специализированной помощи   отдельным категориям граждан, установленным федеральными законами, в амбулаторных условиях (ФМБА России)</t>
  </si>
  <si>
    <t>Оказание первичной медико-санитарной помощи, в том числе первичной специализированной помощи отдельным категориям граждан, установленным федеральными законами, в условиях дневного стационара  (ФМБА России)</t>
  </si>
  <si>
    <t>Установление связи заболевания (смерти) с профессией, а также причиной связи заболевания, инвалидности или смерти с воздействием особо опасных факторов физической, химической и биологической природы  (ФМБА России)</t>
  </si>
  <si>
    <t>Оказание первичной медико-санитарной помощи гражданам по профилю: психиатрия, наркология, фтизиатрия, дерматовенерология, а так же оказание медицинской помощи женщинам в период беременности, родов и послеродовый период  в условиях дневного стационара   (ФМБА России)</t>
  </si>
  <si>
    <t>Оказание первичной медико-санитарной помощи   гражданам по профилю: психиатрия, наркология, фтизиатрия, дерматовенерология, а так же оказание медицинской помощи женщинам в период беременности, родов и послеродовый период в амбулаторных условиях  (ФМБА России)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</si>
  <si>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законодательными и иными нормативно-правовыми актами Российской Федерации, в центрах  профпатологии; специализированных профпатологических отделениях (койках), в условиях дневного стационара (ФМБА России)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</si>
  <si>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центрах  профпатологии; специализированных профпатологических отделениях (койках), в стационарных условиях (ФМБА России)</t>
  </si>
  <si>
    <t>Оказание специализированной медицинской помощи, за исключением высокотехнологичной медицинской помощи, гражданам по профилю: психиатрия, наркология, фтизиатрия, дерматовенерология, а так же оказание медицинской помощи женщинам в период беременности, родов и послеродовый период  в условиях дневного стационара  (ФМБА России)</t>
  </si>
  <si>
    <t>Оказание специализированной медицинской помощи, за исключением высокотехнологичной медицинской помощи,  гражданам по профилю: психиатрия, наркология, фтизиатрия, дерматовенерология, а так же оказание медицинской помощи женщинам в период беременности, родов и послеродовый период в стационарных условиях  (ФМБА России)</t>
  </si>
  <si>
    <t>Оказание скорой медицинской помощи, в том числе скорой специализированной медицинской помощи  (ФМБА России)</t>
  </si>
  <si>
    <t>Медицинская эвакуация, осуществляемая авиационным транспортом  (ФМБА России)</t>
  </si>
  <si>
    <t>Медицинская эвакуация, осуществляемая наземным, водным и другими видами транспорта (ФМБА России)</t>
  </si>
  <si>
    <t>Паллиативная медицинская помощь  (ФМБА России)</t>
  </si>
  <si>
    <t>Проведение углубленного медицинского обследования отдельным категориям граждан, установленным законодательными и иными нормативно-правовыми актами Российской Федерации  (ФМБА России)</t>
  </si>
  <si>
    <t>Проведение судебно-медицинской экспертизы в амбулаторных условиях  (ФМБА России)</t>
  </si>
  <si>
    <t>Проведение судебно-медицинской экспертизы в  условиях стационара  (ФМБА России)</t>
  </si>
  <si>
    <t>Подготовка заключения о годности (негодности) к профессиональной деятельности по итогам углубленного медицинского обследования отдельных категорий граждан, установленных законодательными и иными нормативно-правовыми актами Российской Федерации  (ФМБА России)</t>
  </si>
  <si>
    <t>Санаторно-курортное лечение  (ФМБА России)</t>
  </si>
  <si>
    <t>Медицинская  реабилитация  (ФМБА России)</t>
  </si>
  <si>
    <t>Проведение углубленного медицинского обследования спортсменов сборных команд   (ФМБА России)</t>
  </si>
  <si>
    <t>Проведение санитарно-эпидемиологических расследований, направленных на установление причин и выявление условий возникновения и распространения профессиональных заболеваний (Роспотребнадзор)</t>
  </si>
  <si>
    <t xml:space="preserve"> Проведение гигиенических и санитарно-эпидемиологических оценок по установлению вредного воздействия на человека факторов среды обитания, определению степени этого воздействия и прогнозированию санитарно-эпидемиологической обстановки в целях обеспечения государственного контроля (надзора) (Роспотребнадзор).</t>
  </si>
  <si>
    <t>Реализация дополнительных профессиональных образовательных программ (повышение квалификации) в объеме от 72 до 100 часов (ФМБА России)</t>
  </si>
  <si>
    <t>Реализация дополнительных профессиональных образовательных программ (повышение квалификации) в объеме свыше 100 часов (ФМБА России)</t>
  </si>
  <si>
    <t>Реализация дополнительных профессиональных образовательных программ (профессиональная переподготовка) в объеме свыше 500 часов (ФМБА России)</t>
  </si>
  <si>
    <t>Реализация дополнительных профессиональных образовательных программ (профессиональная переподготовка) в объеме свыше 1000 часов (ФМБА России)</t>
  </si>
  <si>
    <t>Реализация основных профессиональных образовательных программ среднего профессионального образования базовой подготовки,по укрупненной группе специальностей «Здравоохранение» очная форма обучения (ФМБА России)</t>
  </si>
  <si>
    <t>Реализация основных профессиональных образовательных программ послевузовского профессионального образования (ординатура) очная форма обучения (ФМБА России)</t>
  </si>
  <si>
    <t>Наименование работы и ее содержание</t>
  </si>
  <si>
    <t>Мероприятие 7.1. Повышение квалификации и профессиональная переподготовка медицинских и фармацевтических работников.</t>
  </si>
  <si>
    <t>Наименование услуги и ее содержание</t>
  </si>
  <si>
    <t>Реализация дополнительных профессиональных программ (Минздрав России)</t>
  </si>
  <si>
    <t>Реализация дополнительных профессиональных образовательных программ (повышение квалификации) в объеме от 72 до 100 часов (Минздрав России)</t>
  </si>
  <si>
    <t>Реализация основных профессиональных образовательных программ послевузовского профессионального образования (Минздрав России)</t>
  </si>
  <si>
    <t>Реализация дополнительных профессиональных образовательных программ (повышение квалификации) в объеме свыше 100 часов (Минздрав России)</t>
  </si>
  <si>
    <t>Реализация дополнительных профессиональных образовательных программ (профессиональная переподготовка) в объеме свыше 500 часов (Минздрав России)</t>
  </si>
  <si>
    <t>Реализация дополнительных профессиональных образовательных программ (профессиональная переподготовка) в объеме свыше 1000 часов (Минздрав России)</t>
  </si>
  <si>
    <t>Реализация основных профессиональных образовательных программ послевузовского профессионального образования (интернатура) (Минздрав России)</t>
  </si>
  <si>
    <t>Реализация основных профессиональных образовательных программ послевузовского профессионального образования (ординатура) (Минздрав России)</t>
  </si>
  <si>
    <t>Реализация основных профессиональных образовательных программ послевузовского профессионального образования (аспирантура) очная форма обучения (Минздрав России)</t>
  </si>
  <si>
    <t>Реализация основных профессиональных образовательных программ послевузовского профессионального образования (аспирантура) заочная форма обучения (Минздрав России)</t>
  </si>
  <si>
    <t>Подпрограмма 2 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эвакуации.</t>
  </si>
  <si>
    <t>Реализация основных профессиональных образовательных программ послевузовского профессионального образования (докторантура) (Минздрав России)</t>
  </si>
  <si>
    <t>Медицинское обследование и освидетельствование летного, диспетчерского состава, бортпроводников, курсантов и кандидатов, поступающих в учебные заведения гражданской авиации в амбулаторных условиях (Росавиация)</t>
  </si>
  <si>
    <t xml:space="preserve"> количество койко-дней</t>
  </si>
  <si>
    <t xml:space="preserve"> количество врачебных посещений</t>
  </si>
  <si>
    <t xml:space="preserve"> количество вызовов</t>
  </si>
  <si>
    <t xml:space="preserve"> количество дней лечения</t>
  </si>
  <si>
    <t>Оказание первичной медико-санитарной помощи, специализированной (за исключением высокотехнологичной медицинской помощи) медицинской помощи, отдельным категориям граждан, установленным федеральными законами, в стационарных условиях (РАН)</t>
  </si>
  <si>
    <t>Количество человек летного, диспетчерского состава, бортпроводников, курсантов и кандидатов, поступающих в учебные заведения гражданской авиации в амбулаторных условиях</t>
  </si>
  <si>
    <t>Подпрограмма 1 Профилактика заболеваний и формирование здорового образа жизни. Развитие первичной медико-санитарной помощи.</t>
  </si>
  <si>
    <t>Мероприятие 1.4 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населения.</t>
  </si>
  <si>
    <t>Количество человек летного, диспетчерского состава, бортпроводников, курсантов и кандидатов, поступающих в учебные заведения гражданской авиации в стационарных условиях</t>
  </si>
  <si>
    <t>Количество посещений с обследованиями и исследованиями</t>
  </si>
  <si>
    <t>Организация оказания санаторно-оздоровительных услуг и отдыха работников дорожного хозяйства с учетом специфики их деятельности (Росавтодор)</t>
  </si>
  <si>
    <t xml:space="preserve">Показатель объема услуги </t>
  </si>
  <si>
    <t>Количество реализованных путевок</t>
  </si>
  <si>
    <t>Первичная медико-санитарная помощь, специализированная (за исключением высокотехнологичной медицинской помощи) медицинская помощь в амбулаторных условиях (УрО РАН)</t>
  </si>
  <si>
    <t>Количество врачебных посещений</t>
  </si>
  <si>
    <t>Подпрограмма 1 Профилактика заболеваний и формирование здорового образа жизни. Развитие первичной медико-санитарной помощи</t>
  </si>
  <si>
    <t>Мероприятие 1.4 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</t>
  </si>
  <si>
    <t>Оказание медицинской помощи в стационарных условиях, койко-дни</t>
  </si>
  <si>
    <t>Оказание медицинской помощи в амбулаторных условиях,посещения</t>
  </si>
  <si>
    <t>Оказание специализированной медицинской помощи, в том числе связанной с оказанием высокотехнологичной медицинской помощи (ДВО РАН)</t>
  </si>
  <si>
    <t>Оказание специализированной медицинской помощи, за исключением высокотехнологичной медицинской помощи, гражданам по профилю: психиатрия, наркология, фтизиатрия, дерматовенерология, а так же оказание медицинской помощи женщинам в период беременности, родов и послеродовый период  в условиях дневного стационара (СО РАН)</t>
  </si>
  <si>
    <t>Информационно-аналитическая поддержка мероприятий по осуществлению контроля за обращением лекарственных средств (Росздравнадзор)</t>
  </si>
  <si>
    <t>Количество отчетов (ед.)</t>
  </si>
  <si>
    <t>Мероприятие 9.1. Контроль качества и безопасности медицинской деятельности</t>
  </si>
  <si>
    <t>Ведение базы данных о неблагоприятных побочных эффектах и нежелательных реакциях при применении лекарственных препаратов (средств) (Росздравнадзор)</t>
  </si>
  <si>
    <t>Мероприятие 9.2. Государственный контроль в сфере обращения лекарственных средств</t>
  </si>
  <si>
    <t>Осуществление экспертизы качества лекарственных средств (Росздравнадзор)</t>
  </si>
  <si>
    <t>Количествол серий лекарственных средств, прошедших экспертизу (ед.)</t>
  </si>
  <si>
    <t>Создание, ведение и техническое сопровождение баз данных поступивших в обращение лекарственных средств (Росздравнадзор)</t>
  </si>
  <si>
    <t>Мероприятие 9.3. Государственный контроль за обращением медицинских изделий</t>
  </si>
  <si>
    <t xml:space="preserve">Экспертиза качества, эффективности и безопасности медицинских изделий (Росздравнадзор) </t>
  </si>
  <si>
    <t>Количество медицинских изделий, прошедших экспертизу</t>
  </si>
  <si>
    <t>койко-дни</t>
  </si>
  <si>
    <t xml:space="preserve">Количество человек </t>
  </si>
  <si>
    <t>Дето-дни</t>
  </si>
  <si>
    <t xml:space="preserve">Количество посещений </t>
  </si>
  <si>
    <t>Сбор, систематизация и ведение баз данных существенных технических характеристик медицинских изделий для целей информационно-методического обеспечения регистрации медицинских изделий(Росздравнадзор)</t>
  </si>
  <si>
    <t>Количество отчетов (справки) (ед.)</t>
  </si>
  <si>
    <t xml:space="preserve">Количество посещений по  первичной медико-санитарной помощи </t>
  </si>
  <si>
    <t>Подпрограмма 1   Профилактика заболеваний и формирование 
здорового образа жизни. Развитие первичной медико-санитарной помощи</t>
  </si>
  <si>
    <t>Мероприятие 1.4 Развитие первичной медико-санитарной помощи, в том числе сельским жителям. Развитие системы 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детей.</t>
  </si>
  <si>
    <t>Оказание первичной медико-санитарной помощи (Минсельхоз России)</t>
  </si>
  <si>
    <t>Количество койко дней по специализированной медицинской помощи</t>
  </si>
  <si>
    <t>Оказание специализированной медицинской помощи, в том числе связанной с оказанием высокотехнологичной медицинской помощи (Минсельхоз России)</t>
  </si>
  <si>
    <t>Количество человек/мероприятий</t>
  </si>
  <si>
    <t>Оказание специализированной медицинской помощи, в том числе связанной с оказанием высокотехнологичной медицинской помощи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</si>
  <si>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нейрохирургия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</si>
  <si>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неонатология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</si>
  <si>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оториноларингология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</si>
  <si>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педиатрия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</si>
  <si>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пульмонология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</si>
  <si>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ревматология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</si>
  <si>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травматология и ортопедия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</si>
  <si>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урология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</si>
  <si>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хирургия (кроме нейрохирургии, сердечно-сосудистой и челюстно-лицевой хирургии) в стационарных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</si>
  <si>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акушерство и гинекология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</si>
  <si>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дерматовенерология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</si>
  <si>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кардиология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</si>
  <si>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неврология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</si>
  <si>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оториноларингология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</si>
  <si>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офтальмология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</si>
  <si>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терапия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</si>
  <si>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урология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</si>
  <si>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хирургия в амбулаторных условиях (Минэнерго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</si>
  <si>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эндокринология в амбулаторных условиях (Минэнерго России)</t>
  </si>
  <si>
    <t>Заготовка, переработка, хранение и обеспечение безопасности донорской крови и её компонентов (Минэнерго России)</t>
  </si>
  <si>
    <t>Установление связи заболевания (смерти) с профессией, а также причиной связи заболевания, инвалидности или смерти с воздействием особо опасных факторов физической, химической и биологической природы (Минэнерго России)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</si>
  <si>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центрах  профпатологии; специализированных профпатологических отделениях (койках), в стационарных условиях (Минэнерго России)</t>
  </si>
  <si>
    <t>Оказание скорой медицинской помощи, в том числе скорой специализированной медицинской помощи (Минэнерго России)</t>
  </si>
  <si>
    <t>Медицинская  реабилитация (Минэнерго России)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</si>
  <si>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чрезвычайных ситуаций (ФМБА России)</t>
  </si>
  <si>
    <t>Учет инфекционных заболеваний, профессиональных заболеваний, массовых неинфекционных заболеваний (отравлений) в связи с вредным воздействием факторов среды обитания человека, (ФМБА России)</t>
  </si>
  <si>
    <t>Ведение социально-гигиенического мониторинга, оценка риска воздействия вредных и опасных факторов среды обитания на здоровье человека (ФМБА России)</t>
  </si>
  <si>
    <t>Проведение санитарно-эпидемиологических обследований, исследований, испытаний, экспертиз и иных видов оценок влияния среды обитания в пилотируемом космическом аппарате на состояние здоровья и санитарно-эпидемиологическое благополучие экипажей российских космонавтов, осуществляющих космические полеты в рамках Федеральной космической программы Российской Федерации (ФМБА России)</t>
  </si>
  <si>
    <t>Проведение исследований в целях медико-санитарного и медико-биологического обеспечения спорта высших достижений (ФМБА России)</t>
  </si>
  <si>
    <t>Проведение исследований по социально значимым заболеваниям (гепатит В, гепатит С, болезнь, вызванная вирусом иммунодефицита человека – ВИЧ-инфекция (ФМБА России)</t>
  </si>
  <si>
    <t>Проведение санитарно-эпидемиологических обследований, исследований, испытаний              (ФМБА России)</t>
  </si>
  <si>
    <t>Наименование услуги, показателя объема услуги, подпрограммы/ ВЦП</t>
  </si>
  <si>
    <t>Значение показателя объема услуги</t>
  </si>
  <si>
    <t>Расходы федерального бюджета на оказание государственной услуги, тыс. руб.</t>
  </si>
  <si>
    <t>Количество освидетельствований, единиц</t>
  </si>
  <si>
    <t>Наменование услуги и ее содержание</t>
  </si>
  <si>
    <t>Показатель объема услуги</t>
  </si>
  <si>
    <t>Количество посещений, единиц</t>
  </si>
  <si>
    <t>Количество пациенто-дней, единиц</t>
  </si>
  <si>
    <t>Число обучающихся, человек</t>
  </si>
  <si>
    <t>Количество пациентов, человек</t>
  </si>
  <si>
    <t>Количество пролеченных больных из числа прикрепленного контингента, человек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</si>
  <si>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 условиях дневного стационара  (Росимущество)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</si>
  <si>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 стационарных условиях (Росимущество)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</si>
  <si>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 амбулаторных условиях (Росимущество)</t>
  </si>
  <si>
    <t>количество пролеченных больных из числа прикрепленного контингента</t>
  </si>
  <si>
    <t>Медицинская реабилитация и санаторно-курортное лечение (Росимущество)</t>
  </si>
  <si>
    <t>Наменование работы и ее содержание</t>
  </si>
  <si>
    <t>Показатель объема работы</t>
  </si>
  <si>
    <t>Количество вызовов, единиц</t>
  </si>
  <si>
    <t>Количество полетных часов, единиц</t>
  </si>
  <si>
    <t>Количество выездов, единиц</t>
  </si>
  <si>
    <t>Количество экспертиз, единиц</t>
  </si>
  <si>
    <t>Число обучающихся по укрупненным группам специальностей и (или) направлениям подготовки по каждой форме обучения, человек</t>
  </si>
  <si>
    <t>Число обучающихся по каждой форме обучения</t>
  </si>
  <si>
    <t>Количество тем, единиц</t>
  </si>
  <si>
    <t>Количество мероприятий, единиц</t>
  </si>
  <si>
    <t>Количество информационных систем/ баз данных, единиц</t>
  </si>
  <si>
    <t>Количество заполненных карт учета пострадавших лиц, единиц</t>
  </si>
  <si>
    <t>Количество единиц хранения, единиц</t>
  </si>
  <si>
    <t>Количество условных единиц продукта переработки крови (в пересчете на 1 литр цельной крови), единиц</t>
  </si>
  <si>
    <t>Количество условных единиц продукта переработки крови (в пересчете на 1 литр плазмы для фракционирования), единиц</t>
  </si>
  <si>
    <t>Количество доноров, подлежащих обследованию, человек</t>
  </si>
  <si>
    <t>Количество экспертиз и иных видов оценок, единиц</t>
  </si>
  <si>
    <t>Количество обследований, единиц</t>
  </si>
  <si>
    <t>Количество исследований и испытаний, единиц</t>
  </si>
  <si>
    <t>Количество исследований, единиц</t>
  </si>
  <si>
    <t>Количество заполненных форм статистической отчетности, единиц</t>
  </si>
  <si>
    <t>Количество выполненных работ по оценке риска, единиц</t>
  </si>
  <si>
    <t>Количество проведенных расследований, единиц</t>
  </si>
  <si>
    <t>Площадь обработанных очагов, кв.м.</t>
  </si>
  <si>
    <t>Вес обработанных в дезинфекционных камерах вещей из очагов инфекционных заболеваний, кг.</t>
  </si>
  <si>
    <t>Подпрограмма 10 Медико-санитарное обеспечение отдельных категорий граждан</t>
  </si>
  <si>
    <t>Мероприятие 10.1 Совершенствование медицинской помощи населению закрытых административно-территориальных образований, территорий с опасными для здоровья человека физическими, химическими и биологическими факторами, включенных в соответствующий перечень, работникам организаций, включенных в перечень организаций отдельных отраслей промышленности с особо опасными условиями труда</t>
  </si>
  <si>
    <t>Мероприятие 10.2 Медико-биологическое и медико-санитарное обеспечение спортсменов сборных команд Российской Федерации</t>
  </si>
  <si>
    <t>Мероприятие 10.3 Обеспечение функциональной готовности к оказанию медико-санитарной помощи в условиях возникновения чрезвычайных ситуаций техногенного, природного и искусственного характера, инфекционных заболеваний и массовых неинфекционных заболеваний (отравлений).</t>
  </si>
  <si>
    <t>Мероприятие 10.4 Развитие и внедрение инновационных технологий в сфере защиты отдельных категорий граждан от  воздействия особо опасных факторов физической, химической и биологической природы, а также обеспечение безопасности пилотируемых космических программ, водолазных и кессонных работ.</t>
  </si>
  <si>
    <t>Подпрограмма 7 Кадровое обеспечение системы здравоохранения</t>
  </si>
  <si>
    <t>Наименование услуги и ее содержание:</t>
  </si>
  <si>
    <t>Показатель объема услуги:</t>
  </si>
  <si>
    <t>Количество прикрепленных государственных гражданских служащих центрального аппарата и пенсионеров Минэкономразвития России, членов их семей (чел.)</t>
  </si>
  <si>
    <t>Мероприятие 7.1 Повышение квалификации и переподготовка медицинских и фармацевтических работников.</t>
  </si>
  <si>
    <t>Подпрограмма 2 Совершенствование оказания специализированной, включая высокотехнологичную медицинскую помощь, скорой, в том числе скорой специализированной, медицинской помощи, медицинской эвакуации.</t>
  </si>
  <si>
    <t>Мероприятие 2.11 Развитие службы крови.</t>
  </si>
  <si>
    <t>Подпрограмма 9 Экспертиза и контрольно-надзорные функции в сфере охраны здоровья.</t>
  </si>
  <si>
    <t>Мероприятие 9.5  Государственный санитарно-эпидемиологический надзор.</t>
  </si>
  <si>
    <t>Подпрограмма 3 Развитие и внедрение инновационных методов диагностики, профилактики и лечения, а также основ персонализированной медицины</t>
  </si>
  <si>
    <t xml:space="preserve">Мероприятие 3.2 Развитие фундаментальной, трансляционной и  персонализированной медицины.
</t>
  </si>
  <si>
    <t>Количество исследований, испытаний токсикологических, гигиенических и иных видов оценок (ед.)</t>
  </si>
  <si>
    <t>Количество экспертных заключений (ед.)</t>
  </si>
  <si>
    <t>Количество проведенных расследований инфекционных заболеваний (ед.)</t>
  </si>
  <si>
    <t>Мероприятие 9.6 Организация обеспечения санитарно-эпидемиологического благополучия</t>
  </si>
  <si>
    <t>Количество мониторируемых показателей (включенных в ФИФ) (ед.)</t>
  </si>
  <si>
    <t>Количество койко-дней</t>
  </si>
  <si>
    <t>Количество прикрепленного контингента</t>
  </si>
  <si>
    <t>Количество прикрепленного контингента, прошедших освидетельствование</t>
  </si>
  <si>
    <t>Подпрограмма 2 Совершенствование оказания специализированной, включая высокотехнологичную медицинскую помощь, скорой, в том числе скорой специализированной, медицинской помощи, медицинской эвакуации</t>
  </si>
  <si>
    <t>Мероприятие 2.9 Совершенствование системы оказания медицинской помощи больным прочими заболеваниями</t>
  </si>
  <si>
    <t>Число посещений прикрепленного контингента к врачам для освидетельствования</t>
  </si>
  <si>
    <t>Количество прикрепленного контингента, посетивших физкультурно-оздоровительные занятия</t>
  </si>
  <si>
    <t>Число посещений прикрепленного контингента физкультурно-оздоровительных занятий</t>
  </si>
  <si>
    <t>Количество детей, прикрепленных к детскому саду</t>
  </si>
  <si>
    <t>Количество дней содержания детей прикрепленного контингента</t>
  </si>
  <si>
    <t>Количество детей прикрепленного контингента</t>
  </si>
  <si>
    <t>Количество прикрепленного контингента, прошедшего освидетельствование</t>
  </si>
  <si>
    <t>Количество прикрепленного контингента, обеспеченного медицинской помощью</t>
  </si>
  <si>
    <t>Количество посещений</t>
  </si>
  <si>
    <t>Количество посещений в смену в год</t>
  </si>
  <si>
    <t>Количество пролеченных больных из числа прикрепленного контингента</t>
  </si>
  <si>
    <t xml:space="preserve">Число больных, которым оказана специализированная медицинская помощь, за исключением высокотехнологичной медицинской помощи в стационарных условиях </t>
  </si>
  <si>
    <t>Обеспечение постоянной готовности к оказанию медико-санитарной помощи в условиях возникновения чрезвычайных ситуаций техногенного, природного и искусственного характера, инфекционных заболеваний и массовых неинфекционных заболеваниях (отравлениях)  (ФМБА России)</t>
  </si>
  <si>
    <t>Ведение информационных систем, баз данных в сфере здравоохранения, в том числе обеспечение конфиденциальности содержащихся в них персональных данных в соответствии с законодательными и иными нормативно-правовыми актами Российской Федерации  (ФМБА России)</t>
  </si>
  <si>
    <t>Ведение радиационно-эпидемиологического регистра работников обслуживаемых организаций и населения обслуживаемых территорий, а также населения, проживающего на территориях, пострадавших в результате радиационных аварий, в рамках Национального радиационно-эпидемиологического регистра  (ФМБА России)</t>
  </si>
  <si>
    <t>Содержание резерва лекарственных средств, медицинского оборудования и изделий медицинского назначения  (ФМБА России)</t>
  </si>
  <si>
    <t>Проведение прикладных научных исследований  (ФМБА России)</t>
  </si>
  <si>
    <t>Выполнение фундаментальных научных исследований   (ФМБА России)</t>
  </si>
  <si>
    <t xml:space="preserve"> Проведение санитарно-эпидемиологических обследований по установлению соответствия (несоответствия) требованиям технических регламентов, государственных санитарно-эпидемиологических правил и нормативов производственных, общественных помещений, зданий, сооружений, оборудования, транспорта, технологического оборудования, технологических процессов, рабочих мест в целях обеспечения государственного контроля (надзора) (Роспотребнадзор)</t>
  </si>
  <si>
    <t>Количество заполненных форм статистической отчетности (ед.)</t>
  </si>
  <si>
    <t>Количество заполненных карт учета заболевших лиц (ед.)</t>
  </si>
  <si>
    <t>Вес обработанных в дезинфекционных камерах вещей из очага (кг.).</t>
  </si>
  <si>
    <t xml:space="preserve">Количество утвержденных отчетов по НИР направленных на разработку методов средств и способов измерений, технологий, мониторинга  (ед.)
</t>
  </si>
  <si>
    <t xml:space="preserve">Количество посещений в смену/год  (ед.)
</t>
  </si>
  <si>
    <t xml:space="preserve">Количество койко/дней в месяц/год  (ед.)
</t>
  </si>
  <si>
    <t xml:space="preserve">Мероприятие 2.10 Совершенствование высокотехнологичной медицинской помощи, развитие новых эффективных методов лечения.  </t>
  </si>
  <si>
    <t>Число больных, которым оказана специализированная медицинская помощь, за исключением высокотехнологичной медицинской помощи в стационарных условиях</t>
  </si>
  <si>
    <t>Оказание специализированной медицинской помощи, за исключением высокотехнологичной медицинской помощи по врачебной специальности эндокринология в стационарных условиях</t>
  </si>
  <si>
    <t>Число посещений к врачу для получения специализированной медицинской помощи, за исключением высокотехнологичной медицинской помощи в амбулаторных условиях</t>
  </si>
  <si>
    <t>Число посещений к врачу для получения специализированной медицинской помощи, за исключением высокотехнологичной медицинской помощи  в амбулаторных условиях</t>
  </si>
  <si>
    <t>Оказание специализированной медицинской помощи, за исключением высокотехнологичной медицинской помощи по врачебной специальности онкология в амбулаторных условиях</t>
  </si>
  <si>
    <t>Подпрограмма 5 Развитие медицинской реабилитации и санаторно-курортного лечения, в том числе детям.</t>
  </si>
  <si>
    <t>Мероприятие 5.2 Развитие санаторно-курортного лечения, в том числе детям.</t>
  </si>
  <si>
    <t xml:space="preserve">Мероприятие 2.1 Совершенствование системы оказания медицинской помощи больным туберкулезом </t>
  </si>
  <si>
    <t xml:space="preserve">Мероприятие 2.3 Совершенствование системы оказания медицинской помощи наркологическим больным </t>
  </si>
  <si>
    <t>Число больных, которым оказана специализированная медицинская помощь в стационарных условиях</t>
  </si>
  <si>
    <t>Мероприятие 2.4 Совершенствование системы оказания медицинской помощи больным с психическими расстройствами и расстройствами поведения</t>
  </si>
  <si>
    <t xml:space="preserve">Мероприятие 2.5 Совершенствование системы оказания медицинской помощи больным сосудистыми заболеваниями.  </t>
  </si>
  <si>
    <t xml:space="preserve">Мероприятие 2.6 Совершенствование системы оказания медицинской помощи больным онкологическими заболеваниями.  </t>
  </si>
  <si>
    <t xml:space="preserve">Мероприятие 2.9 Совершенствование системы оказания медицинской помощи больным прочими заболеваниями.  </t>
  </si>
  <si>
    <t>Прогноз сводных показателей государственных заданий на оказание государственных услуг  федеральными государственными учреждениями по государственной программе Российской Федерации "Развитие здравоохранения"</t>
  </si>
  <si>
    <t>Количество статей, опубликованных в рецензируемых отечественных и рейтинговых зарубежных журналах в рамках проводимых фундаментальных исследований, единиц</t>
  </si>
  <si>
    <t>Количество моделей, макетов, экспериментальных образцов, единиц</t>
  </si>
  <si>
    <t>Выполнение фундаментальных научных исследований подведомственными учреждениями Минздрава России</t>
  </si>
  <si>
    <t>Выполнение прикладных научных исследований подведомственными учреждениями Минздрава России</t>
  </si>
  <si>
    <t>Таблица 5</t>
  </si>
  <si>
    <t>Проведение санитарно-эпидемиологических обследований, исследований, испытаний, экспертиз и иных видов оценок, в учреждениях подведомственных ФМБА России</t>
  </si>
  <si>
    <t>Организация и проведение статистического наблюдения в области обеспечения санитарно-эпидемиологического благополучия работников организаций отдельных отраслей промышленности с особо опасными условиями труда и населения отдельных территорий, в учреждениях подведомственных ФМБА России</t>
  </si>
  <si>
    <t xml:space="preserve"> Проведение санитарно-эпидемиологических расследований, направленных на установление причин и выявление условий возникновения и распространения инфекционных заболеваний (Роспотребнадзор)</t>
  </si>
  <si>
    <t>Проведение санитарно-эпидемиологических экспертиз по установлению соответствия (несоответствия) проектной и иной документации, объектов хозяйственной и иной деятельности, продукции, работ, услуг, предусмотренных законодательством в области санитарно-эпидемиологического благополучия населения(Роспотребнадзор)</t>
  </si>
  <si>
    <t>Проведение санитарно-эпидемиологических исследований, испытаний, токсикологических, гигиенических и иных видов оценок в целях обеспечения государственного контроля (надзора) , социально-гигиенического мониторинга, при действиях в условиях гражданской обороны и чрезвычайных ситуаций (Роспотребнадзор)</t>
  </si>
  <si>
    <t>Первичная медико-санитарная помощь, специализированная (за исключением высокотехнологичной медицинской помощи), отдельным категориям граждан, установленным федеральными законами, в том числе в амбулаторных условиях (Минэкомразвития России)</t>
  </si>
  <si>
    <t>Медицинская реабилитация и санаторно-курортное лечение (Минэкомразвития России)</t>
  </si>
  <si>
    <t>Оказание первичной медико-санитарной помощи, специализированной (за исключением высокотехнологичной) медицинской помощи в амбулаторных условиях (Минфин России)</t>
  </si>
  <si>
    <t>Организация активного отдыха и оздоровлени (Минфин России)</t>
  </si>
  <si>
    <t>Организация проведения совещаний-семинаров, конференций (Минфин России)</t>
  </si>
  <si>
    <t>Реализация общеобразовательных программ дошкольного образования (Минфин России)</t>
  </si>
  <si>
    <t>Организация и проведение лечебно-профилактических мероприятий (Минфин России)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</si>
  <si>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амбулаторных условиях (ФНС России)</t>
  </si>
  <si>
    <t>Медицинская помощь, за исключением медицинской помощи, входящей в базовую программу обязательного медицинского страхования в амбудаторных условиях (Минпромторг России)</t>
  </si>
  <si>
    <t>Оказание специализированной медицинской помощи, за исключением высокотехнологичной медицинской помощи в амбулаторных условиях (Минпромторг России)</t>
  </si>
  <si>
    <t>Медицинское обследование и освидетельствование летного, диспетчерского состава, бортпроводников, курсантов и кандидатов, поступающих в учебные заведения гражданской авиации в стационарных условиях (Росавиация)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</si>
  <si>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амбулаторных условиях (Росавиация)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</si>
  <si>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стационарных условиях (Росавиация)</t>
  </si>
  <si>
    <t>Оказание специализированной медицинской помощи, в том числе связанной с оказанием высокотехнологичной медицинской помощи (Минздрав России)</t>
  </si>
  <si>
    <t>Число посещений к врачу для получения специализированной медицинской помощи, за исключением высокотехнологичной медицинской помощи в амбулаторных условиях     (Минэнерго России)</t>
  </si>
  <si>
    <t>Оказание первичной медико-санитарной помощи, специализированной (за исключением высокотехнологичной медицинской помощи) медицинской помощи, отдельным категориям граждан, установленным федеральными законами, в амбулаторных условиях (РАН)</t>
  </si>
  <si>
    <t>Оказание скорой медицинской помощи, в том числе специализированной (санитарно-авиационной) медицинской помощи, отдельной категории граждан, установленным федеральными законами (РАН)</t>
  </si>
  <si>
    <t>Оказание первичной медико-санитарной помощи, специализированной (за исключением высокотехнологичной медицинской помощи) медицинской помощи, отдельным категориям граждан, установленным федеральными законами, в условиях дневного стационара (РАН)</t>
  </si>
  <si>
    <t>Медицинская реабилитация и санаторно-курортное лечение (РАН)</t>
  </si>
  <si>
    <t>Медико-социальная реабилитация отдельных категорий граждан, установленных федеральными законами (РАН)</t>
  </si>
  <si>
    <t xml:space="preserve">  Медицинская реабилитация и санаторно-курортное лечение отдельных категорий граждан, установленных федеральными законами (МИД России)</t>
  </si>
  <si>
    <t xml:space="preserve"> Организация и проведение оздоровительных занятий физической культурой отдельным категориям граждан в соответствии с Положением о прикреплении (МИД России)</t>
  </si>
  <si>
    <t xml:space="preserve"> Содержание и воспитание детей дошкольного возраста отдельных категорий граждан                  (МИД России) </t>
  </si>
  <si>
    <t xml:space="preserve"> Содержание и воспитание детей дошкольного возраста отдельных категорий граждан                 (МИД России)</t>
  </si>
  <si>
    <t xml:space="preserve"> Организация оздоровительного отдыха детей школьного возраста отдельных категорий граждан (МИД России) </t>
  </si>
  <si>
    <t xml:space="preserve"> Организация и проведение медицинского освидетельствования отдельных категорий граждан в соответствии с Положением о прикреплении, направляемых в длительные командировки (МИД России)</t>
  </si>
  <si>
    <t>Оказание первичной медико-санитарной помощи отдельным категориям гражан, установленным федеральными законами, в амбулаторных условиях (МИД России)</t>
  </si>
  <si>
    <t>Оказание специализированной медицинской помощи, за исключением высокотехнологичной медицинской помощи, отдельным категориям граждан, установленным федеральными законами, в стационарных условиях (МИД России)</t>
  </si>
  <si>
    <t>Оказание специализированной медицинской помощи, за исключением высокотехнологичной медицинской помощи по врачебной специальности акушерство и гинекология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</si>
  <si>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аллергология и иммунология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</si>
  <si>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гастроэнтерология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</si>
  <si>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гематология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</si>
  <si>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дерматовенерология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</si>
  <si>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кардиология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</si>
  <si>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неврология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</si>
  <si>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нейрохирургия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</si>
  <si>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неонатология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</si>
  <si>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нефрология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</si>
  <si>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онкология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</si>
  <si>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оториноларингология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</si>
  <si>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офтальмология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</si>
  <si>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педиатрия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</si>
  <si>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психиатрия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</si>
  <si>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пульмонология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</si>
  <si>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ревматология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</si>
  <si>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сердечно-сосудистая хирургия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</si>
  <si>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терапия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</si>
  <si>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травматология и ортопедия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</si>
  <si>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урология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</si>
  <si>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фтизиатрия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</si>
  <si>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хирургия (кроме нейрохирургии, сердечно-сосудистой и челюстно-лицевой хирургии) в стационарных условиях (РАМН)</t>
  </si>
  <si>
    <t>Число больных, которым оказана специализированная медицинская помощь, за исключением высокотехнологичной медицинской помощи в стационарных условиях (РАМН)</t>
  </si>
  <si>
    <t>Оказание специализированной медицинской помощи, за исключением высокотехнологичной медицинской помощи, по профилю наркология в стационарных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</si>
  <si>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акушерство и гинекология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</si>
  <si>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гастроэнтерология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</si>
  <si>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дерматовенерология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</si>
  <si>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кардиология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</si>
  <si>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медицинская генетика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</si>
  <si>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неврология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</si>
  <si>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онкология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</si>
  <si>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оториноларингология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</si>
  <si>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офтальмология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</si>
  <si>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терапия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</si>
  <si>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урология в амбулаторных условиях (РАМН)</t>
  </si>
  <si>
    <t>Оказание специализированной медицинской помощи, за исключением высокотехнологичной медицинской помощи по врачебной специальности хирургия в амбулаторных условиях (РАМН)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</si>
</sst>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2" borderId="0" applyNumberFormat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ill="1"/>
    <xf numFmtId="4" fontId="0" fillId="0" borderId="0" xfId="0" applyNumberFormat="1" applyFill="1"/>
    <xf numFmtId="0" fontId="0" fillId="0" borderId="0" xfId="0" applyFill="1" applyBorder="1"/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7" xfId="0" applyNumberFormat="1" applyFont="1" applyFill="1" applyBorder="1"/>
    <xf numFmtId="0" fontId="6" fillId="0" borderId="8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/>
    <xf numFmtId="4" fontId="6" fillId="0" borderId="9" xfId="0" applyNumberFormat="1" applyFont="1" applyFill="1" applyBorder="1"/>
    <xf numFmtId="4" fontId="6" fillId="0" borderId="10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" fontId="10" fillId="0" borderId="1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/>
    <xf numFmtId="0" fontId="10" fillId="0" borderId="1" xfId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10" fillId="0" borderId="0" xfId="0" applyNumberFormat="1" applyFont="1" applyFill="1"/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6"/>
  <sheetViews>
    <sheetView tabSelected="1" zoomScale="75" zoomScaleNormal="75" workbookViewId="0">
      <pane xSplit="1" ySplit="5" topLeftCell="B87" activePane="bottomRight" state="frozen"/>
      <selection pane="topRight" activeCell="B1" sqref="B1"/>
      <selection pane="bottomLeft" activeCell="A5" sqref="A5"/>
      <selection pane="bottomRight" activeCell="J92" sqref="J92"/>
    </sheetView>
  </sheetViews>
  <sheetFormatPr defaultRowHeight="15"/>
  <cols>
    <col min="1" max="1" width="74.85546875" style="1" customWidth="1"/>
    <col min="2" max="7" width="14.85546875" style="4" customWidth="1"/>
    <col min="8" max="9" width="9.140625" style="1"/>
    <col min="10" max="12" width="11.42578125" style="1" bestFit="1" customWidth="1"/>
    <col min="13" max="14" width="10" style="1" bestFit="1" customWidth="1"/>
    <col min="15" max="15" width="14.28515625" style="1" customWidth="1"/>
    <col min="16" max="16384" width="9.140625" style="1"/>
  </cols>
  <sheetData>
    <row r="1" spans="1:9">
      <c r="G1" s="4" t="s">
        <v>254</v>
      </c>
    </row>
    <row r="2" spans="1:9" ht="42" customHeight="1">
      <c r="A2" s="109" t="s">
        <v>249</v>
      </c>
      <c r="B2" s="109"/>
      <c r="C2" s="109"/>
      <c r="D2" s="109"/>
      <c r="E2" s="109"/>
      <c r="F2" s="109"/>
      <c r="G2" s="109"/>
    </row>
    <row r="3" spans="1:9">
      <c r="A3" s="2"/>
      <c r="B3" s="3"/>
      <c r="C3" s="3"/>
      <c r="D3" s="3"/>
      <c r="E3" s="3"/>
      <c r="F3" s="3"/>
      <c r="G3" s="1"/>
    </row>
    <row r="4" spans="1:9" ht="70.5" customHeight="1">
      <c r="A4" s="24" t="s">
        <v>142</v>
      </c>
      <c r="B4" s="110" t="s">
        <v>143</v>
      </c>
      <c r="C4" s="111"/>
      <c r="D4" s="111"/>
      <c r="E4" s="111" t="s">
        <v>144</v>
      </c>
      <c r="F4" s="111"/>
      <c r="G4" s="111"/>
    </row>
    <row r="5" spans="1:9">
      <c r="A5" s="23"/>
      <c r="B5" s="22">
        <v>2013</v>
      </c>
      <c r="C5" s="6">
        <v>2014</v>
      </c>
      <c r="D5" s="6">
        <v>2015</v>
      </c>
      <c r="E5" s="6">
        <v>2013</v>
      </c>
      <c r="F5" s="6">
        <v>2014</v>
      </c>
      <c r="G5" s="6">
        <v>2015</v>
      </c>
    </row>
    <row r="6" spans="1:9">
      <c r="A6" s="5"/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9" ht="69.95" customHeight="1">
      <c r="A7" s="38" t="s">
        <v>189</v>
      </c>
      <c r="B7" s="90" t="s">
        <v>260</v>
      </c>
      <c r="C7" s="90"/>
      <c r="D7" s="90"/>
      <c r="E7" s="90"/>
      <c r="F7" s="90"/>
      <c r="G7" s="90"/>
    </row>
    <row r="8" spans="1:9" ht="69.95" customHeight="1">
      <c r="A8" s="38" t="s">
        <v>190</v>
      </c>
      <c r="B8" s="90" t="s">
        <v>191</v>
      </c>
      <c r="C8" s="90"/>
      <c r="D8" s="90"/>
      <c r="E8" s="90"/>
      <c r="F8" s="90"/>
      <c r="G8" s="90"/>
    </row>
    <row r="9" spans="1:9" ht="69.95" customHeight="1">
      <c r="A9" s="45" t="s">
        <v>104</v>
      </c>
      <c r="B9" s="45"/>
      <c r="C9" s="45"/>
      <c r="D9" s="45"/>
      <c r="E9" s="46"/>
      <c r="F9" s="46"/>
      <c r="G9" s="46"/>
      <c r="H9" s="70"/>
    </row>
    <row r="10" spans="1:9" ht="69.95" customHeight="1">
      <c r="A10" s="38" t="s">
        <v>105</v>
      </c>
      <c r="B10" s="45">
        <v>8608</v>
      </c>
      <c r="C10" s="45">
        <v>8608</v>
      </c>
      <c r="D10" s="45">
        <v>8608</v>
      </c>
      <c r="E10" s="46">
        <v>107035.7</v>
      </c>
      <c r="F10" s="46">
        <v>109562.5</v>
      </c>
      <c r="G10" s="46">
        <v>109696</v>
      </c>
      <c r="H10" s="9"/>
      <c r="I10" s="9"/>
    </row>
    <row r="11" spans="1:9" ht="69.95" customHeight="1">
      <c r="A11" s="38" t="s">
        <v>158</v>
      </c>
      <c r="B11" s="90" t="s">
        <v>262</v>
      </c>
      <c r="C11" s="90"/>
      <c r="D11" s="90"/>
      <c r="E11" s="90"/>
      <c r="F11" s="90"/>
      <c r="G11" s="90"/>
    </row>
    <row r="12" spans="1:9" ht="69.95" customHeight="1">
      <c r="A12" s="38" t="s">
        <v>159</v>
      </c>
      <c r="B12" s="90" t="s">
        <v>217</v>
      </c>
      <c r="C12" s="90"/>
      <c r="D12" s="90"/>
      <c r="E12" s="90"/>
      <c r="F12" s="90"/>
      <c r="G12" s="90"/>
    </row>
    <row r="13" spans="1:9" ht="69.95" customHeight="1">
      <c r="A13" s="45" t="s">
        <v>104</v>
      </c>
      <c r="B13" s="45"/>
      <c r="C13" s="45"/>
      <c r="D13" s="45"/>
      <c r="E13" s="46"/>
      <c r="F13" s="46"/>
      <c r="G13" s="46"/>
    </row>
    <row r="14" spans="1:9" ht="69.95" customHeight="1">
      <c r="A14" s="38" t="s">
        <v>105</v>
      </c>
      <c r="B14" s="45">
        <v>136258</v>
      </c>
      <c r="C14" s="45">
        <v>136258</v>
      </c>
      <c r="D14" s="45">
        <v>136258</v>
      </c>
      <c r="E14" s="46">
        <v>45208.4</v>
      </c>
      <c r="F14" s="46">
        <v>45992.5</v>
      </c>
      <c r="G14" s="46">
        <v>46290.5</v>
      </c>
    </row>
    <row r="15" spans="1:9" ht="69.95" customHeight="1">
      <c r="A15" s="34" t="s">
        <v>158</v>
      </c>
      <c r="B15" s="103" t="s">
        <v>263</v>
      </c>
      <c r="C15" s="103"/>
      <c r="D15" s="103"/>
      <c r="E15" s="103"/>
      <c r="F15" s="103"/>
      <c r="G15" s="103"/>
    </row>
    <row r="16" spans="1:9" ht="69.95" customHeight="1">
      <c r="A16" s="34" t="s">
        <v>159</v>
      </c>
      <c r="B16" s="103" t="s">
        <v>97</v>
      </c>
      <c r="C16" s="103"/>
      <c r="D16" s="103"/>
      <c r="E16" s="103"/>
      <c r="F16" s="103"/>
      <c r="G16" s="103"/>
    </row>
    <row r="17" spans="1:13" ht="69.95" customHeight="1">
      <c r="A17" s="20" t="s">
        <v>71</v>
      </c>
      <c r="B17" s="35"/>
      <c r="C17" s="35"/>
      <c r="D17" s="35"/>
      <c r="E17" s="36"/>
      <c r="F17" s="36"/>
      <c r="G17" s="36"/>
    </row>
    <row r="18" spans="1:13" ht="69.95" customHeight="1">
      <c r="A18" s="20" t="s">
        <v>72</v>
      </c>
      <c r="B18" s="35">
        <v>128002</v>
      </c>
      <c r="C18" s="35">
        <v>119362</v>
      </c>
      <c r="D18" s="35">
        <v>119362</v>
      </c>
      <c r="E18" s="36">
        <v>114811.4</v>
      </c>
      <c r="F18" s="36">
        <v>117909.7</v>
      </c>
      <c r="G18" s="36">
        <v>118505.1</v>
      </c>
    </row>
    <row r="19" spans="1:13" ht="69.95" customHeight="1">
      <c r="A19" s="34" t="s">
        <v>158</v>
      </c>
      <c r="B19" s="103" t="s">
        <v>264</v>
      </c>
      <c r="C19" s="103"/>
      <c r="D19" s="103"/>
      <c r="E19" s="103"/>
      <c r="F19" s="103"/>
      <c r="G19" s="103"/>
    </row>
    <row r="20" spans="1:13" ht="69.95" customHeight="1">
      <c r="A20" s="34" t="s">
        <v>159</v>
      </c>
      <c r="B20" s="103" t="s">
        <v>98</v>
      </c>
      <c r="C20" s="103"/>
      <c r="D20" s="103"/>
      <c r="E20" s="103"/>
      <c r="F20" s="103"/>
      <c r="G20" s="103"/>
    </row>
    <row r="21" spans="1:13" ht="69.95" customHeight="1">
      <c r="A21" s="20" t="s">
        <v>71</v>
      </c>
      <c r="B21" s="35"/>
      <c r="C21" s="35"/>
      <c r="D21" s="35"/>
      <c r="E21" s="36"/>
      <c r="F21" s="36"/>
      <c r="G21" s="36"/>
    </row>
    <row r="22" spans="1:13" ht="69.95" customHeight="1">
      <c r="A22" s="20" t="s">
        <v>72</v>
      </c>
      <c r="B22" s="35">
        <v>2674</v>
      </c>
      <c r="C22" s="35">
        <v>2674</v>
      </c>
      <c r="D22" s="35">
        <v>2674</v>
      </c>
      <c r="E22" s="36">
        <v>6092.7</v>
      </c>
      <c r="F22" s="36">
        <v>6257.1</v>
      </c>
      <c r="G22" s="36">
        <v>6269.8</v>
      </c>
    </row>
    <row r="23" spans="1:13" ht="69.95" customHeight="1">
      <c r="A23" s="34" t="s">
        <v>158</v>
      </c>
      <c r="B23" s="103" t="s">
        <v>265</v>
      </c>
      <c r="C23" s="103"/>
      <c r="D23" s="103"/>
      <c r="E23" s="103"/>
      <c r="F23" s="103"/>
      <c r="G23" s="103"/>
    </row>
    <row r="24" spans="1:13" ht="69.95" customHeight="1">
      <c r="A24" s="34" t="s">
        <v>159</v>
      </c>
      <c r="B24" s="103" t="s">
        <v>99</v>
      </c>
      <c r="C24" s="103"/>
      <c r="D24" s="103"/>
      <c r="E24" s="103"/>
      <c r="F24" s="103"/>
      <c r="G24" s="103"/>
      <c r="J24" s="10"/>
      <c r="K24" s="10"/>
      <c r="L24" s="10"/>
      <c r="M24" s="10"/>
    </row>
    <row r="25" spans="1:13" ht="69.95" customHeight="1">
      <c r="A25" s="20" t="s">
        <v>71</v>
      </c>
      <c r="B25" s="35"/>
      <c r="C25" s="35"/>
      <c r="D25" s="35"/>
      <c r="E25" s="36"/>
      <c r="F25" s="36"/>
      <c r="G25" s="36"/>
      <c r="J25" s="10"/>
      <c r="K25" s="10"/>
      <c r="L25" s="10"/>
      <c r="M25" s="10"/>
    </row>
    <row r="26" spans="1:13" ht="69.95" customHeight="1">
      <c r="A26" s="20" t="s">
        <v>72</v>
      </c>
      <c r="B26" s="35">
        <v>19440</v>
      </c>
      <c r="C26" s="35">
        <v>19440</v>
      </c>
      <c r="D26" s="35">
        <v>19440</v>
      </c>
      <c r="E26" s="37">
        <v>21254.1</v>
      </c>
      <c r="F26" s="37">
        <v>21827.5</v>
      </c>
      <c r="G26" s="37">
        <v>21934.400000000001</v>
      </c>
      <c r="J26" s="10"/>
      <c r="K26" s="10"/>
      <c r="L26" s="10"/>
      <c r="M26" s="10"/>
    </row>
    <row r="27" spans="1:13" ht="69.95" customHeight="1">
      <c r="A27" s="34" t="s">
        <v>158</v>
      </c>
      <c r="B27" s="103" t="s">
        <v>266</v>
      </c>
      <c r="C27" s="103"/>
      <c r="D27" s="103"/>
      <c r="E27" s="103"/>
      <c r="F27" s="103"/>
      <c r="G27" s="103"/>
    </row>
    <row r="28" spans="1:13" ht="69.95" customHeight="1">
      <c r="A28" s="34" t="s">
        <v>159</v>
      </c>
      <c r="B28" s="103" t="s">
        <v>100</v>
      </c>
      <c r="C28" s="103"/>
      <c r="D28" s="103"/>
      <c r="E28" s="103"/>
      <c r="F28" s="103"/>
      <c r="G28" s="103"/>
    </row>
    <row r="29" spans="1:13" ht="69.95" customHeight="1">
      <c r="A29" s="20" t="s">
        <v>71</v>
      </c>
      <c r="B29" s="35"/>
      <c r="C29" s="35"/>
      <c r="D29" s="35"/>
      <c r="E29" s="36"/>
      <c r="F29" s="36"/>
      <c r="G29" s="36"/>
      <c r="H29" s="70"/>
    </row>
    <row r="30" spans="1:13" ht="69.95" customHeight="1">
      <c r="A30" s="20" t="s">
        <v>72</v>
      </c>
      <c r="B30" s="35">
        <v>32472</v>
      </c>
      <c r="C30" s="35">
        <v>32472</v>
      </c>
      <c r="D30" s="35">
        <v>32472</v>
      </c>
      <c r="E30" s="36">
        <v>17718.3</v>
      </c>
      <c r="F30" s="36">
        <v>18196.400000000001</v>
      </c>
      <c r="G30" s="36">
        <v>18285.599999999999</v>
      </c>
      <c r="H30" s="9"/>
      <c r="I30" s="9"/>
    </row>
    <row r="31" spans="1:13" ht="69.95" customHeight="1">
      <c r="A31" s="38" t="s">
        <v>158</v>
      </c>
      <c r="B31" s="103" t="s">
        <v>267</v>
      </c>
      <c r="C31" s="103"/>
      <c r="D31" s="103"/>
      <c r="E31" s="103"/>
      <c r="F31" s="103"/>
      <c r="G31" s="103"/>
    </row>
    <row r="32" spans="1:13" ht="69.95" customHeight="1">
      <c r="A32" s="38" t="s">
        <v>159</v>
      </c>
      <c r="B32" s="90" t="s">
        <v>205</v>
      </c>
      <c r="C32" s="90"/>
      <c r="D32" s="90"/>
      <c r="E32" s="90"/>
      <c r="F32" s="90"/>
      <c r="G32" s="90"/>
    </row>
    <row r="33" spans="1:13" ht="69.95" customHeight="1">
      <c r="A33" s="45" t="s">
        <v>104</v>
      </c>
      <c r="B33" s="45"/>
      <c r="C33" s="45"/>
      <c r="D33" s="45"/>
      <c r="E33" s="46"/>
      <c r="F33" s="46"/>
      <c r="G33" s="46"/>
      <c r="H33" s="70"/>
    </row>
    <row r="34" spans="1:13" ht="69.95" customHeight="1">
      <c r="A34" s="38" t="s">
        <v>105</v>
      </c>
      <c r="B34" s="45">
        <v>6300</v>
      </c>
      <c r="C34" s="45">
        <v>6300</v>
      </c>
      <c r="D34" s="45">
        <v>6300</v>
      </c>
      <c r="E34" s="46">
        <v>94672.4</v>
      </c>
      <c r="F34" s="46">
        <v>98135</v>
      </c>
      <c r="G34" s="46">
        <v>98842.8</v>
      </c>
      <c r="H34" s="9"/>
      <c r="I34" s="9"/>
    </row>
    <row r="35" spans="1:13" ht="69.95" customHeight="1">
      <c r="A35" s="38" t="s">
        <v>158</v>
      </c>
      <c r="B35" s="90" t="s">
        <v>268</v>
      </c>
      <c r="C35" s="90"/>
      <c r="D35" s="90"/>
      <c r="E35" s="90"/>
      <c r="F35" s="90"/>
      <c r="G35" s="90"/>
    </row>
    <row r="36" spans="1:13" ht="69.95" customHeight="1">
      <c r="A36" s="38" t="s">
        <v>159</v>
      </c>
      <c r="B36" s="90" t="s">
        <v>100</v>
      </c>
      <c r="C36" s="90"/>
      <c r="D36" s="90"/>
      <c r="E36" s="90"/>
      <c r="F36" s="90"/>
      <c r="G36" s="90"/>
    </row>
    <row r="37" spans="1:13" ht="69.95" customHeight="1">
      <c r="A37" s="45" t="s">
        <v>104</v>
      </c>
      <c r="B37" s="45"/>
      <c r="C37" s="45"/>
      <c r="D37" s="45"/>
      <c r="E37" s="46"/>
      <c r="F37" s="46"/>
      <c r="G37" s="46"/>
    </row>
    <row r="38" spans="1:13" ht="69.95" customHeight="1">
      <c r="A38" s="38" t="s">
        <v>105</v>
      </c>
      <c r="B38" s="45">
        <v>23060</v>
      </c>
      <c r="C38" s="45">
        <v>23660</v>
      </c>
      <c r="D38" s="45">
        <v>24040</v>
      </c>
      <c r="E38" s="46">
        <v>23596.5</v>
      </c>
      <c r="F38" s="46">
        <v>23990.01</v>
      </c>
      <c r="G38" s="46">
        <v>24058.2</v>
      </c>
    </row>
    <row r="39" spans="1:13" ht="69.95" customHeight="1">
      <c r="A39" s="34" t="s">
        <v>158</v>
      </c>
      <c r="B39" s="103" t="s">
        <v>269</v>
      </c>
      <c r="C39" s="103"/>
      <c r="D39" s="103"/>
      <c r="E39" s="103"/>
      <c r="F39" s="103"/>
      <c r="G39" s="103"/>
    </row>
    <row r="40" spans="1:13" ht="69.95" customHeight="1">
      <c r="A40" s="34" t="s">
        <v>159</v>
      </c>
      <c r="B40" s="90" t="s">
        <v>100</v>
      </c>
      <c r="C40" s="90"/>
      <c r="D40" s="90"/>
      <c r="E40" s="90"/>
      <c r="F40" s="90"/>
      <c r="G40" s="90"/>
    </row>
    <row r="41" spans="1:13" ht="69.95" customHeight="1">
      <c r="A41" s="20" t="s">
        <v>71</v>
      </c>
      <c r="B41" s="35"/>
      <c r="C41" s="35"/>
      <c r="D41" s="35"/>
      <c r="E41" s="36"/>
      <c r="F41" s="36"/>
      <c r="G41" s="36"/>
    </row>
    <row r="42" spans="1:13" ht="69.95" customHeight="1">
      <c r="A42" s="20" t="s">
        <v>72</v>
      </c>
      <c r="B42" s="35">
        <v>23680</v>
      </c>
      <c r="C42" s="35">
        <v>24290</v>
      </c>
      <c r="D42" s="35">
        <v>24680</v>
      </c>
      <c r="E42" s="36">
        <v>24276.7</v>
      </c>
      <c r="F42" s="36">
        <v>24639.39</v>
      </c>
      <c r="G42" s="36">
        <v>25139.8</v>
      </c>
    </row>
    <row r="43" spans="1:13" ht="69.95" customHeight="1">
      <c r="A43" s="38" t="s">
        <v>158</v>
      </c>
      <c r="B43" s="90" t="s">
        <v>106</v>
      </c>
      <c r="C43" s="90"/>
      <c r="D43" s="90"/>
      <c r="E43" s="90"/>
      <c r="F43" s="90"/>
      <c r="G43" s="90"/>
    </row>
    <row r="44" spans="1:13" ht="69.95" customHeight="1">
      <c r="A44" s="38" t="s">
        <v>159</v>
      </c>
      <c r="B44" s="90" t="s">
        <v>103</v>
      </c>
      <c r="C44" s="90"/>
      <c r="D44" s="90"/>
      <c r="E44" s="90"/>
      <c r="F44" s="90"/>
      <c r="G44" s="90"/>
      <c r="J44" s="10"/>
      <c r="K44" s="10"/>
      <c r="L44" s="10"/>
      <c r="M44" s="10"/>
    </row>
    <row r="45" spans="1:13" ht="69.95" customHeight="1">
      <c r="A45" s="45" t="s">
        <v>104</v>
      </c>
      <c r="B45" s="45"/>
      <c r="C45" s="45"/>
      <c r="D45" s="45"/>
      <c r="E45" s="46"/>
      <c r="F45" s="46"/>
      <c r="G45" s="46"/>
      <c r="J45" s="10"/>
      <c r="K45" s="10"/>
      <c r="L45" s="10"/>
      <c r="M45" s="10"/>
    </row>
    <row r="46" spans="1:13" ht="69.95" customHeight="1">
      <c r="A46" s="38" t="s">
        <v>105</v>
      </c>
      <c r="B46" s="45">
        <f>5385</f>
        <v>5385</v>
      </c>
      <c r="C46" s="45">
        <f>5385</f>
        <v>5385</v>
      </c>
      <c r="D46" s="45">
        <f>5385</f>
        <v>5385</v>
      </c>
      <c r="E46" s="46">
        <v>55798</v>
      </c>
      <c r="F46" s="46">
        <v>56158.5</v>
      </c>
      <c r="G46" s="46">
        <v>56292.160000000003</v>
      </c>
      <c r="J46" s="10"/>
      <c r="K46" s="10"/>
      <c r="L46" s="10"/>
      <c r="M46" s="10"/>
    </row>
    <row r="47" spans="1:13" ht="69.95" customHeight="1">
      <c r="A47" s="34" t="s">
        <v>158</v>
      </c>
      <c r="B47" s="103" t="s">
        <v>64</v>
      </c>
      <c r="C47" s="103"/>
      <c r="D47" s="103"/>
      <c r="E47" s="103"/>
      <c r="F47" s="103"/>
      <c r="G47" s="103"/>
    </row>
    <row r="48" spans="1:13" ht="69.95" customHeight="1">
      <c r="A48" s="34" t="s">
        <v>159</v>
      </c>
      <c r="B48" s="103" t="s">
        <v>70</v>
      </c>
      <c r="C48" s="103"/>
      <c r="D48" s="103"/>
      <c r="E48" s="103"/>
      <c r="F48" s="103"/>
      <c r="G48" s="103"/>
    </row>
    <row r="49" spans="1:9" ht="69.95" customHeight="1">
      <c r="A49" s="20" t="s">
        <v>71</v>
      </c>
      <c r="B49" s="35"/>
      <c r="C49" s="35"/>
      <c r="D49" s="35"/>
      <c r="E49" s="36"/>
      <c r="F49" s="36"/>
      <c r="G49" s="36"/>
    </row>
    <row r="50" spans="1:9" ht="69.95" customHeight="1">
      <c r="A50" s="20" t="s">
        <v>72</v>
      </c>
      <c r="B50" s="35">
        <v>373</v>
      </c>
      <c r="C50" s="35">
        <v>373</v>
      </c>
      <c r="D50" s="35">
        <v>373</v>
      </c>
      <c r="E50" s="36">
        <v>11908.6</v>
      </c>
      <c r="F50" s="36">
        <v>12174.4</v>
      </c>
      <c r="G50" s="36">
        <v>12211.1</v>
      </c>
    </row>
    <row r="51" spans="1:9" ht="69.95" customHeight="1">
      <c r="A51" s="34" t="s">
        <v>158</v>
      </c>
      <c r="B51" s="103" t="s">
        <v>270</v>
      </c>
      <c r="C51" s="103"/>
      <c r="D51" s="103"/>
      <c r="E51" s="103"/>
      <c r="F51" s="103"/>
      <c r="G51" s="103"/>
    </row>
    <row r="52" spans="1:9" ht="69.95" customHeight="1">
      <c r="A52" s="34" t="s">
        <v>159</v>
      </c>
      <c r="B52" s="103" t="s">
        <v>73</v>
      </c>
      <c r="C52" s="103"/>
      <c r="D52" s="103"/>
      <c r="E52" s="103"/>
      <c r="F52" s="103"/>
      <c r="G52" s="103"/>
    </row>
    <row r="53" spans="1:9" ht="69.95" customHeight="1">
      <c r="A53" s="20" t="s">
        <v>71</v>
      </c>
      <c r="B53" s="35"/>
      <c r="C53" s="35"/>
      <c r="D53" s="35"/>
      <c r="E53" s="36"/>
      <c r="F53" s="36"/>
      <c r="G53" s="36"/>
    </row>
    <row r="54" spans="1:9" ht="69.95" customHeight="1">
      <c r="A54" s="20" t="s">
        <v>72</v>
      </c>
      <c r="B54" s="35">
        <v>76</v>
      </c>
      <c r="C54" s="35">
        <v>76</v>
      </c>
      <c r="D54" s="35">
        <v>76</v>
      </c>
      <c r="E54" s="37">
        <v>5579.2</v>
      </c>
      <c r="F54" s="37">
        <v>5721.3</v>
      </c>
      <c r="G54" s="37">
        <v>5721.4</v>
      </c>
    </row>
    <row r="55" spans="1:9" s="56" customFormat="1" ht="54.75" customHeight="1">
      <c r="A55" s="34" t="s">
        <v>158</v>
      </c>
      <c r="B55" s="103" t="s">
        <v>271</v>
      </c>
      <c r="C55" s="103"/>
      <c r="D55" s="103"/>
      <c r="E55" s="103"/>
      <c r="F55" s="103"/>
      <c r="G55" s="103"/>
    </row>
    <row r="56" spans="1:9" s="56" customFormat="1" ht="31.5" customHeight="1">
      <c r="A56" s="34" t="s">
        <v>159</v>
      </c>
      <c r="B56" s="103" t="s">
        <v>74</v>
      </c>
      <c r="C56" s="103"/>
      <c r="D56" s="103"/>
      <c r="E56" s="103"/>
      <c r="F56" s="103"/>
      <c r="G56" s="103"/>
    </row>
    <row r="57" spans="1:9" s="56" customFormat="1" ht="45" customHeight="1">
      <c r="A57" s="20" t="s">
        <v>71</v>
      </c>
      <c r="B57" s="35"/>
      <c r="C57" s="35"/>
      <c r="D57" s="35"/>
      <c r="E57" s="36"/>
      <c r="F57" s="36"/>
      <c r="G57" s="36"/>
      <c r="H57" s="71"/>
    </row>
    <row r="58" spans="1:9" s="56" customFormat="1" ht="60">
      <c r="A58" s="20" t="s">
        <v>72</v>
      </c>
      <c r="B58" s="35">
        <v>66753</v>
      </c>
      <c r="C58" s="35">
        <v>66753</v>
      </c>
      <c r="D58" s="35">
        <v>66753</v>
      </c>
      <c r="E58" s="36">
        <v>389607.9</v>
      </c>
      <c r="F58" s="36">
        <v>398302.5</v>
      </c>
      <c r="G58" s="36">
        <v>399504.2</v>
      </c>
      <c r="H58" s="58"/>
      <c r="I58" s="58"/>
    </row>
    <row r="59" spans="1:9" s="56" customFormat="1" ht="49.5" customHeight="1">
      <c r="A59" s="34" t="s">
        <v>158</v>
      </c>
      <c r="B59" s="103" t="s">
        <v>272</v>
      </c>
      <c r="C59" s="103"/>
      <c r="D59" s="103"/>
      <c r="E59" s="103"/>
      <c r="F59" s="103"/>
      <c r="G59" s="103"/>
    </row>
    <row r="60" spans="1:9" s="56" customFormat="1" ht="31.5" customHeight="1">
      <c r="A60" s="34" t="s">
        <v>159</v>
      </c>
      <c r="B60" s="103" t="s">
        <v>244</v>
      </c>
      <c r="C60" s="103"/>
      <c r="D60" s="103"/>
      <c r="E60" s="103"/>
      <c r="F60" s="103"/>
      <c r="G60" s="103"/>
    </row>
    <row r="61" spans="1:9" s="56" customFormat="1" ht="45" customHeight="1">
      <c r="A61" s="20" t="s">
        <v>71</v>
      </c>
      <c r="B61" s="35"/>
      <c r="C61" s="35"/>
      <c r="D61" s="35"/>
      <c r="E61" s="36"/>
      <c r="F61" s="36"/>
      <c r="G61" s="36"/>
    </row>
    <row r="62" spans="1:9" s="56" customFormat="1" ht="60">
      <c r="A62" s="20" t="s">
        <v>72</v>
      </c>
      <c r="B62" s="35">
        <v>3211</v>
      </c>
      <c r="C62" s="35">
        <v>3211</v>
      </c>
      <c r="D62" s="35">
        <v>3211</v>
      </c>
      <c r="E62" s="36">
        <v>155078.5</v>
      </c>
      <c r="F62" s="36">
        <v>158539.9</v>
      </c>
      <c r="G62" s="36">
        <v>159017.70000000001</v>
      </c>
    </row>
    <row r="63" spans="1:9" s="56" customFormat="1" ht="54" customHeight="1">
      <c r="A63" s="34" t="s">
        <v>158</v>
      </c>
      <c r="B63" s="106" t="s">
        <v>78</v>
      </c>
      <c r="C63" s="107"/>
      <c r="D63" s="107"/>
      <c r="E63" s="107"/>
      <c r="F63" s="107"/>
      <c r="G63" s="108"/>
    </row>
    <row r="64" spans="1:9" s="56" customFormat="1" ht="54" customHeight="1">
      <c r="A64" s="34" t="s">
        <v>159</v>
      </c>
      <c r="B64" s="106" t="s">
        <v>79</v>
      </c>
      <c r="C64" s="107"/>
      <c r="D64" s="107"/>
      <c r="E64" s="107"/>
      <c r="F64" s="107"/>
      <c r="G64" s="108"/>
    </row>
    <row r="65" spans="1:13" s="56" customFormat="1" ht="54" customHeight="1">
      <c r="A65" s="20" t="s">
        <v>80</v>
      </c>
      <c r="B65" s="35"/>
      <c r="C65" s="35"/>
      <c r="D65" s="35"/>
      <c r="E65" s="36"/>
      <c r="F65" s="36"/>
      <c r="G65" s="36"/>
    </row>
    <row r="66" spans="1:13" s="56" customFormat="1" ht="54" customHeight="1">
      <c r="A66" s="20" t="s">
        <v>81</v>
      </c>
      <c r="B66" s="35">
        <v>61500</v>
      </c>
      <c r="C66" s="35">
        <v>61500</v>
      </c>
      <c r="D66" s="35">
        <v>61500</v>
      </c>
      <c r="E66" s="36">
        <v>38326</v>
      </c>
      <c r="F66" s="36">
        <v>39669.1</v>
      </c>
      <c r="G66" s="36">
        <v>39777</v>
      </c>
    </row>
    <row r="67" spans="1:13" s="56" customFormat="1" ht="54" customHeight="1">
      <c r="A67" s="34" t="s">
        <v>158</v>
      </c>
      <c r="B67" s="106" t="s">
        <v>273</v>
      </c>
      <c r="C67" s="107"/>
      <c r="D67" s="107"/>
      <c r="E67" s="107"/>
      <c r="F67" s="107"/>
      <c r="G67" s="108"/>
    </row>
    <row r="68" spans="1:13" s="56" customFormat="1" ht="54" customHeight="1">
      <c r="A68" s="34" t="s">
        <v>159</v>
      </c>
      <c r="B68" s="106" t="s">
        <v>244</v>
      </c>
      <c r="C68" s="107"/>
      <c r="D68" s="107"/>
      <c r="E68" s="107"/>
      <c r="F68" s="107"/>
      <c r="G68" s="108"/>
      <c r="J68" s="60"/>
      <c r="K68" s="60"/>
      <c r="L68" s="60"/>
      <c r="M68" s="60"/>
    </row>
    <row r="69" spans="1:13" s="56" customFormat="1" ht="54" customHeight="1">
      <c r="A69" s="20" t="s">
        <v>62</v>
      </c>
      <c r="B69" s="35"/>
      <c r="C69" s="35"/>
      <c r="D69" s="35"/>
      <c r="E69" s="36"/>
      <c r="F69" s="36"/>
      <c r="G69" s="36"/>
      <c r="J69" s="60"/>
      <c r="K69" s="60"/>
      <c r="L69" s="60"/>
      <c r="M69" s="60"/>
    </row>
    <row r="70" spans="1:13" s="56" customFormat="1" ht="54" customHeight="1">
      <c r="A70" s="20" t="s">
        <v>242</v>
      </c>
      <c r="B70" s="35">
        <v>6395</v>
      </c>
      <c r="C70" s="35">
        <v>6395</v>
      </c>
      <c r="D70" s="35">
        <v>6395</v>
      </c>
      <c r="E70" s="36">
        <v>683396.8</v>
      </c>
      <c r="F70" s="36">
        <v>701102</v>
      </c>
      <c r="G70" s="36">
        <v>705410.1</v>
      </c>
      <c r="J70" s="60"/>
      <c r="K70" s="60"/>
      <c r="L70" s="60"/>
      <c r="M70" s="60"/>
    </row>
    <row r="71" spans="1:13" s="56" customFormat="1" ht="54" customHeight="1">
      <c r="A71" s="34" t="s">
        <v>158</v>
      </c>
      <c r="B71" s="106" t="s">
        <v>273</v>
      </c>
      <c r="C71" s="107"/>
      <c r="D71" s="107"/>
      <c r="E71" s="107"/>
      <c r="F71" s="107"/>
      <c r="G71" s="108"/>
    </row>
    <row r="72" spans="1:13" s="56" customFormat="1" ht="54" customHeight="1">
      <c r="A72" s="34" t="s">
        <v>159</v>
      </c>
      <c r="B72" s="106" t="s">
        <v>244</v>
      </c>
      <c r="C72" s="107"/>
      <c r="D72" s="107"/>
      <c r="E72" s="107"/>
      <c r="F72" s="107"/>
      <c r="G72" s="108"/>
    </row>
    <row r="73" spans="1:13" s="56" customFormat="1" ht="54" customHeight="1">
      <c r="A73" s="20" t="s">
        <v>193</v>
      </c>
      <c r="B73" s="35"/>
      <c r="C73" s="35"/>
      <c r="D73" s="35"/>
      <c r="E73" s="36"/>
      <c r="F73" s="36"/>
      <c r="G73" s="36"/>
    </row>
    <row r="74" spans="1:13" s="56" customFormat="1" ht="54" customHeight="1">
      <c r="A74" s="20" t="s">
        <v>243</v>
      </c>
      <c r="B74" s="35">
        <v>1201</v>
      </c>
      <c r="C74" s="35">
        <v>1201</v>
      </c>
      <c r="D74" s="35">
        <v>1201</v>
      </c>
      <c r="E74" s="36">
        <v>117056.4</v>
      </c>
      <c r="F74" s="36">
        <v>120724.4</v>
      </c>
      <c r="G74" s="36">
        <v>120967.8</v>
      </c>
    </row>
    <row r="75" spans="1:13" s="56" customFormat="1" ht="54" customHeight="1">
      <c r="A75" s="34" t="s">
        <v>158</v>
      </c>
      <c r="B75" s="106" t="s">
        <v>273</v>
      </c>
      <c r="C75" s="107"/>
      <c r="D75" s="107"/>
      <c r="E75" s="107"/>
      <c r="F75" s="107"/>
      <c r="G75" s="108"/>
    </row>
    <row r="76" spans="1:13" s="56" customFormat="1" ht="54" customHeight="1">
      <c r="A76" s="34" t="s">
        <v>159</v>
      </c>
      <c r="B76" s="106" t="s">
        <v>244</v>
      </c>
      <c r="C76" s="107"/>
      <c r="D76" s="107"/>
      <c r="E76" s="107"/>
      <c r="F76" s="107"/>
      <c r="G76" s="108"/>
    </row>
    <row r="77" spans="1:13" s="56" customFormat="1" ht="54" customHeight="1">
      <c r="A77" s="20" t="s">
        <v>62</v>
      </c>
      <c r="B77" s="35"/>
      <c r="C77" s="35"/>
      <c r="D77" s="35"/>
      <c r="E77" s="36"/>
      <c r="F77" s="36"/>
      <c r="G77" s="36"/>
    </row>
    <row r="78" spans="1:13" s="56" customFormat="1" ht="54" customHeight="1">
      <c r="A78" s="20" t="s">
        <v>245</v>
      </c>
      <c r="B78" s="35">
        <v>2003</v>
      </c>
      <c r="C78" s="35">
        <v>2003</v>
      </c>
      <c r="D78" s="35">
        <v>2003</v>
      </c>
      <c r="E78" s="36">
        <v>456405.3</v>
      </c>
      <c r="F78" s="36">
        <v>471507.3</v>
      </c>
      <c r="G78" s="36">
        <v>474127.1</v>
      </c>
    </row>
    <row r="79" spans="1:13" s="56" customFormat="1" ht="54" customHeight="1">
      <c r="A79" s="34" t="s">
        <v>158</v>
      </c>
      <c r="B79" s="106" t="s">
        <v>273</v>
      </c>
      <c r="C79" s="107"/>
      <c r="D79" s="107"/>
      <c r="E79" s="107"/>
      <c r="F79" s="107"/>
      <c r="G79" s="108"/>
    </row>
    <row r="80" spans="1:13" s="56" customFormat="1" ht="54" customHeight="1">
      <c r="A80" s="34" t="s">
        <v>159</v>
      </c>
      <c r="B80" s="106" t="s">
        <v>244</v>
      </c>
      <c r="C80" s="107"/>
      <c r="D80" s="107"/>
      <c r="E80" s="107"/>
      <c r="F80" s="107"/>
      <c r="G80" s="108"/>
    </row>
    <row r="81" spans="1:13" s="56" customFormat="1" ht="54" customHeight="1">
      <c r="A81" s="20" t="s">
        <v>62</v>
      </c>
      <c r="B81" s="35"/>
      <c r="C81" s="35"/>
      <c r="D81" s="35"/>
      <c r="E81" s="36"/>
      <c r="F81" s="36"/>
      <c r="G81" s="36"/>
    </row>
    <row r="82" spans="1:13" s="56" customFormat="1" ht="54" customHeight="1">
      <c r="A82" s="20" t="s">
        <v>246</v>
      </c>
      <c r="B82" s="35">
        <v>5981</v>
      </c>
      <c r="C82" s="35">
        <v>5981</v>
      </c>
      <c r="D82" s="35">
        <v>5981</v>
      </c>
      <c r="E82" s="36">
        <v>561103.4</v>
      </c>
      <c r="F82" s="36">
        <v>561474.9</v>
      </c>
      <c r="G82" s="36">
        <v>561441.30000000005</v>
      </c>
    </row>
    <row r="83" spans="1:13" ht="54" customHeight="1">
      <c r="A83" s="34" t="s">
        <v>158</v>
      </c>
      <c r="B83" s="106" t="s">
        <v>273</v>
      </c>
      <c r="C83" s="107"/>
      <c r="D83" s="107"/>
      <c r="E83" s="107"/>
      <c r="F83" s="107"/>
      <c r="G83" s="108"/>
    </row>
    <row r="84" spans="1:13" ht="69.95" customHeight="1">
      <c r="A84" s="34" t="s">
        <v>159</v>
      </c>
      <c r="B84" s="106" t="s">
        <v>244</v>
      </c>
      <c r="C84" s="107"/>
      <c r="D84" s="107"/>
      <c r="E84" s="107"/>
      <c r="F84" s="107"/>
      <c r="G84" s="108"/>
    </row>
    <row r="85" spans="1:13" ht="69.95" customHeight="1">
      <c r="A85" s="20" t="s">
        <v>247</v>
      </c>
      <c r="B85" s="35">
        <v>50850</v>
      </c>
      <c r="C85" s="35">
        <v>50850</v>
      </c>
      <c r="D85" s="35">
        <v>50850</v>
      </c>
      <c r="E85" s="36">
        <v>1744022.3</v>
      </c>
      <c r="F85" s="36">
        <v>1986490.2</v>
      </c>
      <c r="G85" s="36">
        <v>1986387.7</v>
      </c>
    </row>
    <row r="86" spans="1:13" ht="69.95" customHeight="1">
      <c r="A86" s="20" t="s">
        <v>247</v>
      </c>
      <c r="B86" s="35">
        <v>6373</v>
      </c>
      <c r="C86" s="35">
        <v>6373</v>
      </c>
      <c r="D86" s="35">
        <v>6373</v>
      </c>
      <c r="E86" s="36">
        <v>423474.7</v>
      </c>
      <c r="F86" s="36">
        <v>433011.8</v>
      </c>
      <c r="G86" s="36">
        <v>433002.4</v>
      </c>
    </row>
    <row r="87" spans="1:13" ht="69.95" customHeight="1">
      <c r="A87" s="34" t="s">
        <v>158</v>
      </c>
      <c r="B87" s="106" t="s">
        <v>273</v>
      </c>
      <c r="C87" s="107"/>
      <c r="D87" s="107"/>
      <c r="E87" s="107"/>
      <c r="F87" s="107"/>
      <c r="G87" s="108"/>
    </row>
    <row r="88" spans="1:13" ht="69.95" customHeight="1">
      <c r="A88" s="34" t="s">
        <v>159</v>
      </c>
      <c r="B88" s="106" t="s">
        <v>244</v>
      </c>
      <c r="C88" s="107"/>
      <c r="D88" s="107"/>
      <c r="E88" s="107"/>
      <c r="F88" s="107"/>
      <c r="G88" s="108"/>
    </row>
    <row r="89" spans="1:13" ht="69.95" customHeight="1">
      <c r="A89" s="20" t="s">
        <v>62</v>
      </c>
      <c r="B89" s="35"/>
      <c r="C89" s="35"/>
      <c r="D89" s="35"/>
      <c r="E89" s="36"/>
      <c r="F89" s="36"/>
      <c r="G89" s="36"/>
    </row>
    <row r="90" spans="1:13" ht="69.95" customHeight="1">
      <c r="A90" s="34" t="s">
        <v>248</v>
      </c>
      <c r="B90" s="69">
        <v>48703</v>
      </c>
      <c r="C90" s="69">
        <v>48703</v>
      </c>
      <c r="D90" s="69">
        <v>48703</v>
      </c>
      <c r="E90" s="59">
        <v>2485546.1</v>
      </c>
      <c r="F90" s="59">
        <v>2541211.2000000002</v>
      </c>
      <c r="G90" s="59">
        <v>2541081.7000000002</v>
      </c>
    </row>
    <row r="91" spans="1:13" ht="69.95" customHeight="1">
      <c r="A91" s="34" t="s">
        <v>248</v>
      </c>
      <c r="B91" s="69">
        <v>172994</v>
      </c>
      <c r="C91" s="69">
        <v>172994</v>
      </c>
      <c r="D91" s="69">
        <v>172994</v>
      </c>
      <c r="E91" s="59">
        <v>6099812.7000000002</v>
      </c>
      <c r="F91" s="59">
        <v>7137008.2999999998</v>
      </c>
      <c r="G91" s="59">
        <v>7146776.7999999998</v>
      </c>
      <c r="J91" s="10"/>
      <c r="K91" s="10"/>
      <c r="L91" s="10"/>
      <c r="M91" s="10"/>
    </row>
    <row r="92" spans="1:13" ht="69.95" customHeight="1">
      <c r="A92" s="20" t="s">
        <v>248</v>
      </c>
      <c r="B92" s="35">
        <v>1427</v>
      </c>
      <c r="C92" s="35">
        <v>1427</v>
      </c>
      <c r="D92" s="35">
        <v>1427</v>
      </c>
      <c r="E92" s="36">
        <v>85483.4</v>
      </c>
      <c r="F92" s="36">
        <v>85430.7</v>
      </c>
      <c r="G92" s="36">
        <v>85427.1</v>
      </c>
      <c r="J92" s="10"/>
      <c r="K92" s="10"/>
      <c r="L92" s="10"/>
      <c r="M92" s="10"/>
    </row>
    <row r="93" spans="1:13" ht="69.95" customHeight="1">
      <c r="A93" s="20" t="s">
        <v>248</v>
      </c>
      <c r="B93" s="35">
        <v>4019</v>
      </c>
      <c r="C93" s="35">
        <v>4019</v>
      </c>
      <c r="D93" s="35">
        <v>4019</v>
      </c>
      <c r="E93" s="36">
        <v>510616.6</v>
      </c>
      <c r="F93" s="36">
        <v>519013</v>
      </c>
      <c r="G93" s="36">
        <v>518992.8</v>
      </c>
      <c r="J93" s="10"/>
      <c r="K93" s="10"/>
      <c r="L93" s="10"/>
      <c r="M93" s="10"/>
    </row>
    <row r="94" spans="1:13" ht="69.95" customHeight="1">
      <c r="A94" s="34" t="s">
        <v>158</v>
      </c>
      <c r="B94" s="106" t="s">
        <v>84</v>
      </c>
      <c r="C94" s="107"/>
      <c r="D94" s="107"/>
      <c r="E94" s="107"/>
      <c r="F94" s="107"/>
      <c r="G94" s="108"/>
    </row>
    <row r="95" spans="1:13" ht="69.95" customHeight="1">
      <c r="A95" s="34" t="s">
        <v>159</v>
      </c>
      <c r="B95" s="106" t="s">
        <v>82</v>
      </c>
      <c r="C95" s="107"/>
      <c r="D95" s="107"/>
      <c r="E95" s="107"/>
      <c r="F95" s="107"/>
      <c r="G95" s="108"/>
    </row>
    <row r="96" spans="1:13" ht="69.95" customHeight="1">
      <c r="A96" s="20" t="s">
        <v>62</v>
      </c>
      <c r="B96" s="35"/>
      <c r="C96" s="35"/>
      <c r="D96" s="35"/>
      <c r="E96" s="36"/>
      <c r="F96" s="36"/>
      <c r="G96" s="36"/>
    </row>
    <row r="97" spans="1:13" ht="69.95" customHeight="1">
      <c r="A97" s="20" t="s">
        <v>248</v>
      </c>
      <c r="B97" s="35">
        <v>27000</v>
      </c>
      <c r="C97" s="35">
        <v>27000</v>
      </c>
      <c r="D97" s="35">
        <v>27000</v>
      </c>
      <c r="E97" s="36">
        <v>77362.899999999994</v>
      </c>
      <c r="F97" s="36">
        <v>86353.4</v>
      </c>
      <c r="G97" s="36">
        <v>86103</v>
      </c>
    </row>
    <row r="98" spans="1:13" ht="69.95" customHeight="1">
      <c r="A98" s="34" t="s">
        <v>158</v>
      </c>
      <c r="B98" s="106" t="s">
        <v>84</v>
      </c>
      <c r="C98" s="107"/>
      <c r="D98" s="107"/>
      <c r="E98" s="107"/>
      <c r="F98" s="107"/>
      <c r="G98" s="108"/>
    </row>
    <row r="99" spans="1:13" ht="69.95" customHeight="1">
      <c r="A99" s="34" t="s">
        <v>159</v>
      </c>
      <c r="B99" s="106" t="s">
        <v>83</v>
      </c>
      <c r="C99" s="107"/>
      <c r="D99" s="107"/>
      <c r="E99" s="107"/>
      <c r="F99" s="107"/>
      <c r="G99" s="108"/>
    </row>
    <row r="100" spans="1:13" ht="69.95" customHeight="1">
      <c r="A100" s="20" t="s">
        <v>62</v>
      </c>
      <c r="B100" s="35"/>
      <c r="C100" s="35"/>
      <c r="D100" s="35"/>
      <c r="E100" s="36"/>
      <c r="F100" s="36"/>
      <c r="G100" s="36"/>
    </row>
    <row r="101" spans="1:13" ht="69.95" customHeight="1">
      <c r="A101" s="20" t="s">
        <v>248</v>
      </c>
      <c r="B101" s="35">
        <v>160000</v>
      </c>
      <c r="C101" s="35">
        <v>160000</v>
      </c>
      <c r="D101" s="35">
        <v>160000</v>
      </c>
      <c r="E101" s="36">
        <v>51568</v>
      </c>
      <c r="F101" s="36">
        <v>57568.800000000003</v>
      </c>
      <c r="G101" s="36">
        <v>57402</v>
      </c>
    </row>
    <row r="102" spans="1:13" ht="69.95" customHeight="1">
      <c r="A102" s="34" t="s">
        <v>146</v>
      </c>
      <c r="B102" s="106" t="s">
        <v>85</v>
      </c>
      <c r="C102" s="107"/>
      <c r="D102" s="107"/>
      <c r="E102" s="107"/>
      <c r="F102" s="107"/>
      <c r="G102" s="108"/>
    </row>
    <row r="103" spans="1:13" ht="69.95" customHeight="1">
      <c r="A103" s="34" t="s">
        <v>147</v>
      </c>
      <c r="B103" s="106" t="s">
        <v>151</v>
      </c>
      <c r="C103" s="107"/>
      <c r="D103" s="107"/>
      <c r="E103" s="107"/>
      <c r="F103" s="107"/>
      <c r="G103" s="108"/>
    </row>
    <row r="104" spans="1:13" ht="69.95" customHeight="1">
      <c r="A104" s="20" t="s">
        <v>62</v>
      </c>
      <c r="B104" s="35"/>
      <c r="C104" s="35"/>
      <c r="D104" s="35"/>
      <c r="E104" s="36"/>
      <c r="F104" s="36"/>
      <c r="G104" s="36"/>
    </row>
    <row r="105" spans="1:13" ht="69.95" customHeight="1">
      <c r="A105" s="20" t="s">
        <v>248</v>
      </c>
      <c r="B105" s="35">
        <v>140069</v>
      </c>
      <c r="C105" s="35">
        <v>142870</v>
      </c>
      <c r="D105" s="35">
        <v>145727</v>
      </c>
      <c r="E105" s="36">
        <v>398364.1</v>
      </c>
      <c r="F105" s="36">
        <v>412900.8</v>
      </c>
      <c r="G105" s="36">
        <v>415101.7</v>
      </c>
    </row>
    <row r="106" spans="1:13" ht="69.95" customHeight="1">
      <c r="A106" s="38" t="s">
        <v>158</v>
      </c>
      <c r="B106" s="100" t="s">
        <v>108</v>
      </c>
      <c r="C106" s="101"/>
      <c r="D106" s="101"/>
      <c r="E106" s="101"/>
      <c r="F106" s="101"/>
      <c r="G106" s="102"/>
    </row>
    <row r="107" spans="1:13" ht="69.95" customHeight="1">
      <c r="A107" s="38" t="s">
        <v>159</v>
      </c>
      <c r="B107" s="100" t="s">
        <v>107</v>
      </c>
      <c r="C107" s="101"/>
      <c r="D107" s="101"/>
      <c r="E107" s="101"/>
      <c r="F107" s="101"/>
      <c r="G107" s="102"/>
      <c r="J107" s="10"/>
      <c r="K107" s="10"/>
      <c r="L107" s="10"/>
      <c r="M107" s="10"/>
    </row>
    <row r="108" spans="1:13" ht="69.95" customHeight="1">
      <c r="A108" s="20" t="s">
        <v>62</v>
      </c>
      <c r="B108" s="39"/>
      <c r="C108" s="39"/>
      <c r="D108" s="39"/>
      <c r="E108" s="40"/>
      <c r="F108" s="40"/>
      <c r="G108" s="40"/>
      <c r="J108" s="10"/>
      <c r="K108" s="10"/>
      <c r="L108" s="10"/>
      <c r="M108" s="10"/>
    </row>
    <row r="109" spans="1:13" ht="69.95" customHeight="1">
      <c r="A109" s="20" t="s">
        <v>248</v>
      </c>
      <c r="B109" s="43">
        <f>16130</f>
        <v>16130</v>
      </c>
      <c r="C109" s="43">
        <f>16130</f>
        <v>16130</v>
      </c>
      <c r="D109" s="43">
        <f>16130</f>
        <v>16130</v>
      </c>
      <c r="E109" s="44">
        <v>124196.1</v>
      </c>
      <c r="F109" s="44">
        <v>124997.8</v>
      </c>
      <c r="G109" s="44">
        <v>125295.44</v>
      </c>
      <c r="J109" s="10"/>
      <c r="K109" s="10"/>
      <c r="L109" s="10"/>
      <c r="M109" s="10"/>
    </row>
    <row r="110" spans="1:13" ht="69.95" customHeight="1">
      <c r="A110" s="38" t="s">
        <v>158</v>
      </c>
      <c r="B110" s="100" t="s">
        <v>110</v>
      </c>
      <c r="C110" s="101"/>
      <c r="D110" s="101"/>
      <c r="E110" s="101"/>
      <c r="F110" s="101"/>
      <c r="G110" s="102"/>
    </row>
    <row r="111" spans="1:13" ht="69.95" customHeight="1">
      <c r="A111" s="38" t="s">
        <v>159</v>
      </c>
      <c r="B111" s="90" t="s">
        <v>244</v>
      </c>
      <c r="C111" s="90"/>
      <c r="D111" s="90"/>
      <c r="E111" s="90"/>
      <c r="F111" s="90"/>
      <c r="G111" s="90"/>
    </row>
    <row r="112" spans="1:13" ht="69.95" customHeight="1">
      <c r="A112" s="20" t="s">
        <v>62</v>
      </c>
      <c r="B112" s="39"/>
      <c r="C112" s="39"/>
      <c r="D112" s="39"/>
      <c r="E112" s="41"/>
      <c r="F112" s="41"/>
      <c r="G112" s="41"/>
    </row>
    <row r="113" spans="1:7" ht="69.95" customHeight="1">
      <c r="A113" s="20" t="s">
        <v>248</v>
      </c>
      <c r="B113" s="39">
        <v>970</v>
      </c>
      <c r="C113" s="39">
        <v>970</v>
      </c>
      <c r="D113" s="39">
        <v>970</v>
      </c>
      <c r="E113" s="41">
        <f>88682</f>
        <v>88682</v>
      </c>
      <c r="F113" s="41">
        <v>89448</v>
      </c>
      <c r="G113" s="41">
        <v>93138</v>
      </c>
    </row>
    <row r="114" spans="1:7" ht="69.95" customHeight="1">
      <c r="A114" s="20" t="s">
        <v>158</v>
      </c>
      <c r="B114" s="90" t="s">
        <v>111</v>
      </c>
      <c r="C114" s="90"/>
      <c r="D114" s="90"/>
      <c r="E114" s="90"/>
      <c r="F114" s="90"/>
      <c r="G114" s="90"/>
    </row>
    <row r="115" spans="1:7" ht="69.95" customHeight="1">
      <c r="A115" s="38" t="s">
        <v>159</v>
      </c>
      <c r="B115" s="90" t="s">
        <v>235</v>
      </c>
      <c r="C115" s="90"/>
      <c r="D115" s="90"/>
      <c r="E115" s="90"/>
      <c r="F115" s="90"/>
      <c r="G115" s="90"/>
    </row>
    <row r="116" spans="1:7" ht="69.95" customHeight="1">
      <c r="A116" s="20" t="s">
        <v>62</v>
      </c>
      <c r="B116" s="39"/>
      <c r="C116" s="39"/>
      <c r="D116" s="39"/>
      <c r="E116" s="40"/>
      <c r="F116" s="40"/>
      <c r="G116" s="40"/>
    </row>
    <row r="117" spans="1:7" ht="69.95" customHeight="1">
      <c r="A117" s="20" t="s">
        <v>248</v>
      </c>
      <c r="B117" s="39">
        <v>150</v>
      </c>
      <c r="C117" s="39">
        <v>150</v>
      </c>
      <c r="D117" s="39">
        <v>150</v>
      </c>
      <c r="E117" s="41">
        <v>21015.4</v>
      </c>
      <c r="F117" s="41">
        <f>E117*1.018</f>
        <v>21393.677200000002</v>
      </c>
      <c r="G117" s="41">
        <f>F117*1.04</f>
        <v>22249.424288000002</v>
      </c>
    </row>
    <row r="118" spans="1:7" ht="69.95" customHeight="1">
      <c r="A118" s="38" t="s">
        <v>158</v>
      </c>
      <c r="B118" s="90" t="s">
        <v>112</v>
      </c>
      <c r="C118" s="90"/>
      <c r="D118" s="90"/>
      <c r="E118" s="90"/>
      <c r="F118" s="90"/>
      <c r="G118" s="90"/>
    </row>
    <row r="119" spans="1:7" ht="69.95" customHeight="1">
      <c r="A119" s="38" t="s">
        <v>159</v>
      </c>
      <c r="B119" s="90" t="s">
        <v>235</v>
      </c>
      <c r="C119" s="90"/>
      <c r="D119" s="90"/>
      <c r="E119" s="90"/>
      <c r="F119" s="90"/>
      <c r="G119" s="90"/>
    </row>
    <row r="120" spans="1:7" ht="69.95" customHeight="1">
      <c r="A120" s="20" t="s">
        <v>62</v>
      </c>
      <c r="B120" s="39"/>
      <c r="C120" s="39"/>
      <c r="D120" s="39"/>
      <c r="E120" s="40"/>
      <c r="F120" s="40"/>
      <c r="G120" s="40"/>
    </row>
    <row r="121" spans="1:7" ht="69.95" customHeight="1">
      <c r="A121" s="20" t="s">
        <v>248</v>
      </c>
      <c r="B121" s="39">
        <v>50</v>
      </c>
      <c r="C121" s="39">
        <v>50</v>
      </c>
      <c r="D121" s="39">
        <v>50</v>
      </c>
      <c r="E121" s="40">
        <v>8135.01</v>
      </c>
      <c r="F121" s="40">
        <v>8281.44</v>
      </c>
      <c r="G121" s="40">
        <v>8612.7000000000007</v>
      </c>
    </row>
    <row r="122" spans="1:7" ht="69.95" customHeight="1">
      <c r="A122" s="38" t="s">
        <v>158</v>
      </c>
      <c r="B122" s="90" t="s">
        <v>113</v>
      </c>
      <c r="C122" s="90"/>
      <c r="D122" s="90"/>
      <c r="E122" s="90"/>
      <c r="F122" s="90"/>
      <c r="G122" s="90"/>
    </row>
    <row r="123" spans="1:7" ht="69.95" customHeight="1">
      <c r="A123" s="38" t="s">
        <v>159</v>
      </c>
      <c r="B123" s="90" t="s">
        <v>235</v>
      </c>
      <c r="C123" s="90"/>
      <c r="D123" s="90"/>
      <c r="E123" s="90"/>
      <c r="F123" s="90"/>
      <c r="G123" s="90"/>
    </row>
    <row r="124" spans="1:7" ht="69.95" customHeight="1">
      <c r="A124" s="20" t="s">
        <v>62</v>
      </c>
      <c r="B124" s="39"/>
      <c r="C124" s="39"/>
      <c r="D124" s="39"/>
      <c r="E124" s="40"/>
      <c r="F124" s="40"/>
      <c r="G124" s="40"/>
    </row>
    <row r="125" spans="1:7" ht="69.95" customHeight="1">
      <c r="A125" s="20" t="s">
        <v>248</v>
      </c>
      <c r="B125" s="39">
        <v>60</v>
      </c>
      <c r="C125" s="39">
        <v>60</v>
      </c>
      <c r="D125" s="39">
        <v>60</v>
      </c>
      <c r="E125" s="40">
        <f>B125*8.5*9038.9/1000</f>
        <v>4609.8389999999999</v>
      </c>
      <c r="F125" s="40">
        <f>E125*1.018</f>
        <v>4692.8161019999998</v>
      </c>
      <c r="G125" s="40">
        <f>F125*1.04</f>
        <v>4880.52874608</v>
      </c>
    </row>
    <row r="126" spans="1:7" ht="69.95" customHeight="1">
      <c r="A126" s="38" t="s">
        <v>158</v>
      </c>
      <c r="B126" s="90" t="s">
        <v>114</v>
      </c>
      <c r="C126" s="90"/>
      <c r="D126" s="90"/>
      <c r="E126" s="90"/>
      <c r="F126" s="90"/>
      <c r="G126" s="90"/>
    </row>
    <row r="127" spans="1:7" ht="69.95" customHeight="1">
      <c r="A127" s="38" t="s">
        <v>159</v>
      </c>
      <c r="B127" s="90" t="s">
        <v>235</v>
      </c>
      <c r="C127" s="90"/>
      <c r="D127" s="90"/>
      <c r="E127" s="90"/>
      <c r="F127" s="90"/>
      <c r="G127" s="90"/>
    </row>
    <row r="128" spans="1:7" ht="69.95" customHeight="1">
      <c r="A128" s="20" t="s">
        <v>62</v>
      </c>
      <c r="B128" s="39"/>
      <c r="C128" s="39"/>
      <c r="D128" s="39"/>
      <c r="E128" s="40"/>
      <c r="F128" s="40"/>
      <c r="G128" s="40"/>
    </row>
    <row r="129" spans="1:13" ht="69.95" customHeight="1">
      <c r="A129" s="20" t="s">
        <v>248</v>
      </c>
      <c r="B129" s="39">
        <v>320</v>
      </c>
      <c r="C129" s="39">
        <v>320</v>
      </c>
      <c r="D129" s="39">
        <v>320</v>
      </c>
      <c r="E129" s="40">
        <f>B129*9*9038.9/1000</f>
        <v>26032.031999999999</v>
      </c>
      <c r="F129" s="40">
        <f>E129*1.018</f>
        <v>26500.608575999999</v>
      </c>
      <c r="G129" s="40">
        <f>F129*1.04</f>
        <v>27560.632919039999</v>
      </c>
    </row>
    <row r="130" spans="1:13" ht="69.95" customHeight="1">
      <c r="A130" s="38" t="s">
        <v>158</v>
      </c>
      <c r="B130" s="90" t="s">
        <v>115</v>
      </c>
      <c r="C130" s="90"/>
      <c r="D130" s="90"/>
      <c r="E130" s="90"/>
      <c r="F130" s="90"/>
      <c r="G130" s="90"/>
    </row>
    <row r="131" spans="1:13" ht="69.95" customHeight="1">
      <c r="A131" s="38" t="s">
        <v>159</v>
      </c>
      <c r="B131" s="90" t="s">
        <v>235</v>
      </c>
      <c r="C131" s="90"/>
      <c r="D131" s="90"/>
      <c r="E131" s="90"/>
      <c r="F131" s="90"/>
      <c r="G131" s="90"/>
      <c r="J131" s="10"/>
      <c r="K131" s="10"/>
      <c r="L131" s="10"/>
      <c r="M131" s="10"/>
    </row>
    <row r="132" spans="1:13" ht="69.95" customHeight="1">
      <c r="A132" s="20" t="s">
        <v>62</v>
      </c>
      <c r="B132" s="39"/>
      <c r="C132" s="39"/>
      <c r="D132" s="39"/>
      <c r="E132" s="40"/>
      <c r="F132" s="40"/>
      <c r="G132" s="40"/>
      <c r="J132" s="10"/>
      <c r="K132" s="10"/>
      <c r="L132" s="10"/>
      <c r="M132" s="10"/>
    </row>
    <row r="133" spans="1:13" ht="69.95" customHeight="1">
      <c r="A133" s="20" t="s">
        <v>248</v>
      </c>
      <c r="B133" s="39">
        <v>50</v>
      </c>
      <c r="C133" s="39">
        <v>50</v>
      </c>
      <c r="D133" s="39">
        <v>50</v>
      </c>
      <c r="E133" s="40">
        <f>B133*12*9038.9/1000</f>
        <v>5423.34</v>
      </c>
      <c r="F133" s="40">
        <f>E133*1.018</f>
        <v>5520.9601200000006</v>
      </c>
      <c r="G133" s="40">
        <f>F133*1.04</f>
        <v>5741.7985248000005</v>
      </c>
      <c r="J133" s="10"/>
      <c r="K133" s="10"/>
      <c r="L133" s="10"/>
      <c r="M133" s="10"/>
    </row>
    <row r="134" spans="1:13" ht="69.95" customHeight="1">
      <c r="A134" s="38" t="s">
        <v>158</v>
      </c>
      <c r="B134" s="90" t="s">
        <v>116</v>
      </c>
      <c r="C134" s="90"/>
      <c r="D134" s="90"/>
      <c r="E134" s="90"/>
      <c r="F134" s="90"/>
      <c r="G134" s="90"/>
    </row>
    <row r="135" spans="1:13" ht="69.95" customHeight="1">
      <c r="A135" s="38" t="s">
        <v>159</v>
      </c>
      <c r="B135" s="90" t="s">
        <v>235</v>
      </c>
      <c r="C135" s="90"/>
      <c r="D135" s="90"/>
      <c r="E135" s="90"/>
      <c r="F135" s="90"/>
      <c r="G135" s="90"/>
    </row>
    <row r="136" spans="1:13" ht="69.95" customHeight="1">
      <c r="A136" s="20" t="s">
        <v>62</v>
      </c>
      <c r="B136" s="39"/>
      <c r="C136" s="39"/>
      <c r="D136" s="39"/>
      <c r="E136" s="40"/>
      <c r="F136" s="40"/>
      <c r="G136" s="40"/>
    </row>
    <row r="137" spans="1:13" ht="69.95" customHeight="1">
      <c r="A137" s="20" t="s">
        <v>248</v>
      </c>
      <c r="B137" s="39">
        <v>50</v>
      </c>
      <c r="C137" s="39">
        <v>50</v>
      </c>
      <c r="D137" s="39">
        <v>50</v>
      </c>
      <c r="E137" s="40">
        <f>B137*10.5*9038.9/1000</f>
        <v>4745.4224999999997</v>
      </c>
      <c r="F137" s="40">
        <f>E137*1.018</f>
        <v>4830.8401049999993</v>
      </c>
      <c r="G137" s="40">
        <f>F137*1.04</f>
        <v>5024.073709199999</v>
      </c>
    </row>
    <row r="138" spans="1:13" ht="69.95" customHeight="1">
      <c r="A138" s="38" t="s">
        <v>158</v>
      </c>
      <c r="B138" s="90" t="s">
        <v>117</v>
      </c>
      <c r="C138" s="90"/>
      <c r="D138" s="90"/>
      <c r="E138" s="90"/>
      <c r="F138" s="90"/>
      <c r="G138" s="90"/>
    </row>
    <row r="139" spans="1:13" ht="69.95" customHeight="1">
      <c r="A139" s="38" t="s">
        <v>159</v>
      </c>
      <c r="B139" s="90" t="s">
        <v>235</v>
      </c>
      <c r="C139" s="90"/>
      <c r="D139" s="90"/>
      <c r="E139" s="90"/>
      <c r="F139" s="90"/>
      <c r="G139" s="90"/>
    </row>
    <row r="140" spans="1:13" ht="69.95" customHeight="1">
      <c r="A140" s="20" t="s">
        <v>62</v>
      </c>
      <c r="B140" s="39"/>
      <c r="C140" s="39"/>
      <c r="D140" s="39"/>
      <c r="E140" s="40"/>
      <c r="F140" s="40"/>
      <c r="G140" s="40"/>
    </row>
    <row r="141" spans="1:13" ht="69.95" customHeight="1">
      <c r="A141" s="20" t="s">
        <v>248</v>
      </c>
      <c r="B141" s="39">
        <v>330</v>
      </c>
      <c r="C141" s="39">
        <v>330</v>
      </c>
      <c r="D141" s="39">
        <v>330</v>
      </c>
      <c r="E141" s="40">
        <v>29828.37</v>
      </c>
      <c r="F141" s="40">
        <f>E141*1.018</f>
        <v>30365.28066</v>
      </c>
      <c r="G141" s="40">
        <f>F141*1.04</f>
        <v>31579.891886400001</v>
      </c>
    </row>
    <row r="142" spans="1:13" ht="69.95" customHeight="1">
      <c r="A142" s="38" t="s">
        <v>158</v>
      </c>
      <c r="B142" s="90" t="s">
        <v>118</v>
      </c>
      <c r="C142" s="90"/>
      <c r="D142" s="90"/>
      <c r="E142" s="90"/>
      <c r="F142" s="90"/>
      <c r="G142" s="90"/>
    </row>
    <row r="143" spans="1:13" ht="69.95" customHeight="1">
      <c r="A143" s="38" t="s">
        <v>159</v>
      </c>
      <c r="B143" s="90" t="s">
        <v>235</v>
      </c>
      <c r="C143" s="90"/>
      <c r="D143" s="90"/>
      <c r="E143" s="90"/>
      <c r="F143" s="90"/>
      <c r="G143" s="90"/>
      <c r="J143" s="10"/>
      <c r="K143" s="10"/>
      <c r="L143" s="10"/>
      <c r="M143" s="10"/>
    </row>
    <row r="144" spans="1:13" ht="69.95" customHeight="1">
      <c r="A144" s="20" t="s">
        <v>62</v>
      </c>
      <c r="B144" s="39"/>
      <c r="C144" s="39"/>
      <c r="D144" s="39"/>
      <c r="E144" s="40"/>
      <c r="F144" s="40"/>
      <c r="G144" s="40"/>
      <c r="J144" s="10"/>
      <c r="K144" s="10"/>
      <c r="L144" s="10"/>
      <c r="M144" s="10"/>
    </row>
    <row r="145" spans="1:13" ht="69.95" customHeight="1">
      <c r="A145" s="20" t="s">
        <v>248</v>
      </c>
      <c r="B145" s="39">
        <v>20</v>
      </c>
      <c r="C145" s="39">
        <v>20</v>
      </c>
      <c r="D145" s="39">
        <v>20</v>
      </c>
      <c r="E145" s="40">
        <v>1536.61</v>
      </c>
      <c r="F145" s="40">
        <v>1564.27</v>
      </c>
      <c r="G145" s="40">
        <v>1626.84</v>
      </c>
      <c r="J145" s="10"/>
      <c r="K145" s="10"/>
      <c r="L145" s="10"/>
      <c r="M145" s="10"/>
    </row>
    <row r="146" spans="1:13" ht="69.95" customHeight="1">
      <c r="A146" s="38" t="s">
        <v>158</v>
      </c>
      <c r="B146" s="90" t="s">
        <v>119</v>
      </c>
      <c r="C146" s="90"/>
      <c r="D146" s="90"/>
      <c r="E146" s="90"/>
      <c r="F146" s="90"/>
      <c r="G146" s="90"/>
    </row>
    <row r="147" spans="1:13" ht="69.95" customHeight="1">
      <c r="A147" s="38" t="s">
        <v>159</v>
      </c>
      <c r="B147" s="90" t="s">
        <v>235</v>
      </c>
      <c r="C147" s="90"/>
      <c r="D147" s="90"/>
      <c r="E147" s="90"/>
      <c r="F147" s="90"/>
      <c r="G147" s="90"/>
    </row>
    <row r="148" spans="1:13" ht="69.95" customHeight="1">
      <c r="A148" s="20" t="s">
        <v>62</v>
      </c>
      <c r="B148" s="39"/>
      <c r="C148" s="39"/>
      <c r="D148" s="39"/>
      <c r="E148" s="40"/>
      <c r="F148" s="40"/>
      <c r="G148" s="40"/>
    </row>
    <row r="149" spans="1:13" ht="69.95" customHeight="1">
      <c r="A149" s="20" t="s">
        <v>248</v>
      </c>
      <c r="B149" s="39">
        <v>300</v>
      </c>
      <c r="C149" s="39">
        <v>300</v>
      </c>
      <c r="D149" s="39">
        <v>300</v>
      </c>
      <c r="E149" s="40">
        <f>B149*9*9038.9/1000</f>
        <v>24405.03</v>
      </c>
      <c r="F149" s="40">
        <f>E149*1.018</f>
        <v>24844.320540000001</v>
      </c>
      <c r="G149" s="40">
        <f>F149*1.04</f>
        <v>25838.0933616</v>
      </c>
    </row>
    <row r="150" spans="1:13" ht="69.95" customHeight="1">
      <c r="A150" s="38" t="s">
        <v>158</v>
      </c>
      <c r="B150" s="90" t="s">
        <v>120</v>
      </c>
      <c r="C150" s="90"/>
      <c r="D150" s="90"/>
      <c r="E150" s="90"/>
      <c r="F150" s="90"/>
      <c r="G150" s="90"/>
    </row>
    <row r="151" spans="1:13" ht="69.95" customHeight="1">
      <c r="A151" s="38" t="s">
        <v>159</v>
      </c>
      <c r="B151" s="90" t="s">
        <v>238</v>
      </c>
      <c r="C151" s="90"/>
      <c r="D151" s="90"/>
      <c r="E151" s="90"/>
      <c r="F151" s="90"/>
      <c r="G151" s="90"/>
    </row>
    <row r="152" spans="1:13" ht="69.95" customHeight="1">
      <c r="A152" s="20" t="s">
        <v>62</v>
      </c>
      <c r="B152" s="39"/>
      <c r="C152" s="39"/>
      <c r="D152" s="39"/>
      <c r="E152" s="40"/>
      <c r="F152" s="40"/>
      <c r="G152" s="40"/>
    </row>
    <row r="153" spans="1:13" ht="69.95" customHeight="1">
      <c r="A153" s="20" t="s">
        <v>248</v>
      </c>
      <c r="B153" s="39">
        <v>2000</v>
      </c>
      <c r="C153" s="39">
        <v>2000</v>
      </c>
      <c r="D153" s="39">
        <v>2000</v>
      </c>
      <c r="E153" s="40">
        <f>B153*924/1000</f>
        <v>1848</v>
      </c>
      <c r="F153" s="40">
        <f>E153*1.018</f>
        <v>1881.2640000000001</v>
      </c>
      <c r="G153" s="40">
        <f>F153*1.04</f>
        <v>1956.5145600000003</v>
      </c>
    </row>
    <row r="154" spans="1:13" ht="69.95" customHeight="1">
      <c r="A154" s="38" t="s">
        <v>158</v>
      </c>
      <c r="B154" s="90" t="s">
        <v>121</v>
      </c>
      <c r="C154" s="90"/>
      <c r="D154" s="90"/>
      <c r="E154" s="90"/>
      <c r="F154" s="90"/>
      <c r="G154" s="90"/>
    </row>
    <row r="155" spans="1:13" ht="69.95" customHeight="1">
      <c r="A155" s="38" t="s">
        <v>159</v>
      </c>
      <c r="B155" s="90" t="s">
        <v>237</v>
      </c>
      <c r="C155" s="90"/>
      <c r="D155" s="90"/>
      <c r="E155" s="90"/>
      <c r="F155" s="90"/>
      <c r="G155" s="90"/>
    </row>
    <row r="156" spans="1:13" ht="69.95" customHeight="1">
      <c r="A156" s="20" t="s">
        <v>62</v>
      </c>
      <c r="B156" s="39"/>
      <c r="C156" s="39"/>
      <c r="D156" s="39"/>
      <c r="E156" s="40"/>
      <c r="F156" s="40"/>
      <c r="G156" s="40"/>
    </row>
    <row r="157" spans="1:13" ht="69.95" customHeight="1">
      <c r="A157" s="20" t="s">
        <v>248</v>
      </c>
      <c r="B157" s="39">
        <v>2000</v>
      </c>
      <c r="C157" s="39">
        <v>2000</v>
      </c>
      <c r="D157" s="39">
        <v>2000</v>
      </c>
      <c r="E157" s="40">
        <f>B157*924/1000</f>
        <v>1848</v>
      </c>
      <c r="F157" s="40">
        <f>E157*1.018</f>
        <v>1881.2640000000001</v>
      </c>
      <c r="G157" s="40">
        <f>F157*1.04</f>
        <v>1956.5145600000003</v>
      </c>
    </row>
    <row r="158" spans="1:13" ht="69.95" customHeight="1">
      <c r="A158" s="38" t="s">
        <v>158</v>
      </c>
      <c r="B158" s="90" t="s">
        <v>122</v>
      </c>
      <c r="C158" s="90"/>
      <c r="D158" s="90"/>
      <c r="E158" s="90"/>
      <c r="F158" s="90"/>
      <c r="G158" s="90"/>
    </row>
    <row r="159" spans="1:13" ht="69.95" customHeight="1">
      <c r="A159" s="38" t="s">
        <v>159</v>
      </c>
      <c r="B159" s="90" t="s">
        <v>237</v>
      </c>
      <c r="C159" s="90"/>
      <c r="D159" s="90"/>
      <c r="E159" s="90"/>
      <c r="F159" s="90"/>
      <c r="G159" s="90"/>
      <c r="J159" s="10"/>
      <c r="K159" s="10"/>
      <c r="L159" s="10"/>
      <c r="M159" s="10"/>
    </row>
    <row r="160" spans="1:13" ht="69.95" customHeight="1">
      <c r="A160" s="20" t="s">
        <v>62</v>
      </c>
      <c r="B160" s="39"/>
      <c r="C160" s="39"/>
      <c r="D160" s="39"/>
      <c r="E160" s="40"/>
      <c r="F160" s="40"/>
      <c r="G160" s="40"/>
      <c r="J160" s="10"/>
      <c r="K160" s="10"/>
      <c r="L160" s="10"/>
      <c r="M160" s="10"/>
    </row>
    <row r="161" spans="1:13" ht="69.95" customHeight="1">
      <c r="A161" s="20" t="s">
        <v>248</v>
      </c>
      <c r="B161" s="39">
        <v>4500</v>
      </c>
      <c r="C161" s="39">
        <v>4500</v>
      </c>
      <c r="D161" s="39">
        <v>4500</v>
      </c>
      <c r="E161" s="40">
        <v>4158</v>
      </c>
      <c r="F161" s="40">
        <v>4232.84</v>
      </c>
      <c r="G161" s="40">
        <v>4402.16</v>
      </c>
      <c r="J161" s="10"/>
      <c r="K161" s="10"/>
      <c r="L161" s="10"/>
      <c r="M161" s="10"/>
    </row>
    <row r="162" spans="1:13" ht="81.75" customHeight="1">
      <c r="A162" s="38" t="s">
        <v>158</v>
      </c>
      <c r="B162" s="90" t="s">
        <v>123</v>
      </c>
      <c r="C162" s="90"/>
      <c r="D162" s="90"/>
      <c r="E162" s="90"/>
      <c r="F162" s="90"/>
      <c r="G162" s="90"/>
    </row>
    <row r="163" spans="1:13" ht="69.95" customHeight="1">
      <c r="A163" s="38" t="s">
        <v>159</v>
      </c>
      <c r="B163" s="90" t="s">
        <v>237</v>
      </c>
      <c r="C163" s="90"/>
      <c r="D163" s="90"/>
      <c r="E163" s="90"/>
      <c r="F163" s="90"/>
      <c r="G163" s="90"/>
    </row>
    <row r="164" spans="1:13" ht="69.95" customHeight="1">
      <c r="A164" s="20" t="s">
        <v>62</v>
      </c>
      <c r="B164" s="39"/>
      <c r="C164" s="39"/>
      <c r="D164" s="39"/>
      <c r="E164" s="40"/>
      <c r="F164" s="40"/>
      <c r="G164" s="40"/>
    </row>
    <row r="165" spans="1:13" ht="69.95" customHeight="1">
      <c r="A165" s="20" t="s">
        <v>248</v>
      </c>
      <c r="B165" s="39">
        <v>5000</v>
      </c>
      <c r="C165" s="39">
        <v>5000</v>
      </c>
      <c r="D165" s="39">
        <v>5000</v>
      </c>
      <c r="E165" s="40">
        <f>B165*924/1000</f>
        <v>4620</v>
      </c>
      <c r="F165" s="40">
        <f>E165*1.018</f>
        <v>4703.16</v>
      </c>
      <c r="G165" s="40">
        <f>F165*1.04</f>
        <v>4891.2864</v>
      </c>
    </row>
    <row r="166" spans="1:13" ht="69.95" customHeight="1">
      <c r="A166" s="38" t="s">
        <v>158</v>
      </c>
      <c r="B166" s="90" t="s">
        <v>239</v>
      </c>
      <c r="C166" s="90"/>
      <c r="D166" s="90"/>
      <c r="E166" s="90"/>
      <c r="F166" s="90"/>
      <c r="G166" s="90"/>
    </row>
    <row r="167" spans="1:13" ht="69.95" customHeight="1">
      <c r="A167" s="38" t="s">
        <v>159</v>
      </c>
      <c r="B167" s="90" t="s">
        <v>274</v>
      </c>
      <c r="C167" s="90"/>
      <c r="D167" s="90"/>
      <c r="E167" s="90"/>
      <c r="F167" s="90"/>
      <c r="G167" s="90"/>
    </row>
    <row r="168" spans="1:13" ht="69.95" customHeight="1">
      <c r="A168" s="20" t="s">
        <v>62</v>
      </c>
      <c r="B168" s="39"/>
      <c r="C168" s="39"/>
      <c r="D168" s="39"/>
      <c r="E168" s="40"/>
      <c r="F168" s="40"/>
      <c r="G168" s="40"/>
    </row>
    <row r="169" spans="1:13" ht="69.95" customHeight="1">
      <c r="A169" s="20" t="s">
        <v>248</v>
      </c>
      <c r="B169" s="39">
        <v>200</v>
      </c>
      <c r="C169" s="39">
        <v>200</v>
      </c>
      <c r="D169" s="39">
        <v>200</v>
      </c>
      <c r="E169" s="40">
        <v>216.2</v>
      </c>
      <c r="F169" s="40">
        <v>220.09</v>
      </c>
      <c r="G169" s="40">
        <v>228.9</v>
      </c>
    </row>
    <row r="170" spans="1:13" ht="69.95" customHeight="1">
      <c r="A170" s="38" t="s">
        <v>158</v>
      </c>
      <c r="B170" s="90" t="s">
        <v>124</v>
      </c>
      <c r="C170" s="90"/>
      <c r="D170" s="90"/>
      <c r="E170" s="90"/>
      <c r="F170" s="90"/>
      <c r="G170" s="90"/>
    </row>
    <row r="171" spans="1:13" ht="69.95" customHeight="1">
      <c r="A171" s="38" t="s">
        <v>159</v>
      </c>
      <c r="B171" s="90" t="s">
        <v>237</v>
      </c>
      <c r="C171" s="90"/>
      <c r="D171" s="90"/>
      <c r="E171" s="90"/>
      <c r="F171" s="90"/>
      <c r="G171" s="90"/>
      <c r="J171" s="10"/>
      <c r="K171" s="10"/>
      <c r="L171" s="10"/>
      <c r="M171" s="10"/>
    </row>
    <row r="172" spans="1:13" ht="69.95" customHeight="1">
      <c r="A172" s="20" t="s">
        <v>62</v>
      </c>
      <c r="B172" s="39"/>
      <c r="C172" s="39"/>
      <c r="D172" s="39"/>
      <c r="E172" s="40"/>
      <c r="F172" s="40"/>
      <c r="G172" s="40"/>
      <c r="J172" s="10"/>
      <c r="K172" s="10"/>
      <c r="L172" s="10"/>
      <c r="M172" s="10"/>
    </row>
    <row r="173" spans="1:13" ht="69.95" customHeight="1">
      <c r="A173" s="20" t="s">
        <v>248</v>
      </c>
      <c r="B173" s="39">
        <v>5000</v>
      </c>
      <c r="C173" s="39">
        <v>5000</v>
      </c>
      <c r="D173" s="39">
        <v>5000</v>
      </c>
      <c r="E173" s="40">
        <f>B173*924/1000</f>
        <v>4620</v>
      </c>
      <c r="F173" s="40">
        <f>E173*1.018</f>
        <v>4703.16</v>
      </c>
      <c r="G173" s="40">
        <f>F173*1.04</f>
        <v>4891.2864</v>
      </c>
      <c r="J173" s="10"/>
      <c r="K173" s="10"/>
      <c r="L173" s="10"/>
      <c r="M173" s="10"/>
    </row>
    <row r="174" spans="1:13" ht="69.95" customHeight="1">
      <c r="A174" s="38" t="s">
        <v>158</v>
      </c>
      <c r="B174" s="90" t="s">
        <v>125</v>
      </c>
      <c r="C174" s="90"/>
      <c r="D174" s="90"/>
      <c r="E174" s="90"/>
      <c r="F174" s="90"/>
      <c r="G174" s="90"/>
    </row>
    <row r="175" spans="1:13" ht="69.95" customHeight="1">
      <c r="A175" s="38" t="s">
        <v>159</v>
      </c>
      <c r="B175" s="90" t="s">
        <v>237</v>
      </c>
      <c r="C175" s="90"/>
      <c r="D175" s="90"/>
      <c r="E175" s="90"/>
      <c r="F175" s="90"/>
      <c r="G175" s="90"/>
    </row>
    <row r="176" spans="1:13" ht="69.95" customHeight="1">
      <c r="A176" s="20" t="s">
        <v>62</v>
      </c>
      <c r="B176" s="39"/>
      <c r="C176" s="39"/>
      <c r="D176" s="39"/>
      <c r="E176" s="40"/>
      <c r="F176" s="40"/>
      <c r="G176" s="40"/>
    </row>
    <row r="177" spans="1:16" ht="69.95" customHeight="1">
      <c r="A177" s="20" t="s">
        <v>248</v>
      </c>
      <c r="B177" s="39">
        <v>5000</v>
      </c>
      <c r="C177" s="39">
        <v>5000</v>
      </c>
      <c r="D177" s="39">
        <v>5000</v>
      </c>
      <c r="E177" s="40">
        <f>B177*924/1000</f>
        <v>4620</v>
      </c>
      <c r="F177" s="40">
        <f>E177*1.018</f>
        <v>4703.16</v>
      </c>
      <c r="G177" s="40">
        <f>F177*1.04</f>
        <v>4891.2864</v>
      </c>
    </row>
    <row r="178" spans="1:16" ht="69.95" customHeight="1">
      <c r="A178" s="38" t="s">
        <v>158</v>
      </c>
      <c r="B178" s="90" t="s">
        <v>126</v>
      </c>
      <c r="C178" s="90"/>
      <c r="D178" s="90"/>
      <c r="E178" s="90"/>
      <c r="F178" s="90"/>
      <c r="G178" s="90"/>
    </row>
    <row r="179" spans="1:16" ht="69.95" customHeight="1">
      <c r="A179" s="38" t="s">
        <v>159</v>
      </c>
      <c r="B179" s="90" t="s">
        <v>237</v>
      </c>
      <c r="C179" s="90"/>
      <c r="D179" s="90"/>
      <c r="E179" s="90"/>
      <c r="F179" s="90"/>
      <c r="G179" s="90"/>
    </row>
    <row r="180" spans="1:16" ht="69.95" customHeight="1">
      <c r="A180" s="20" t="s">
        <v>62</v>
      </c>
      <c r="B180" s="39"/>
      <c r="C180" s="39"/>
      <c r="D180" s="39"/>
      <c r="E180" s="40"/>
      <c r="F180" s="40"/>
      <c r="G180" s="40"/>
    </row>
    <row r="181" spans="1:16" ht="69.95" customHeight="1">
      <c r="A181" s="20" t="s">
        <v>248</v>
      </c>
      <c r="B181" s="39">
        <v>36300</v>
      </c>
      <c r="C181" s="39">
        <v>36300</v>
      </c>
      <c r="D181" s="39">
        <v>36300</v>
      </c>
      <c r="E181" s="40">
        <v>48819.87</v>
      </c>
      <c r="F181" s="40">
        <v>49698.62</v>
      </c>
      <c r="G181" s="40">
        <f>F181*1.04</f>
        <v>51686.564800000007</v>
      </c>
    </row>
    <row r="182" spans="1:16" ht="69.95" customHeight="1">
      <c r="A182" s="38" t="s">
        <v>158</v>
      </c>
      <c r="B182" s="90" t="s">
        <v>127</v>
      </c>
      <c r="C182" s="90"/>
      <c r="D182" s="90"/>
      <c r="E182" s="90"/>
      <c r="F182" s="90"/>
      <c r="G182" s="90"/>
    </row>
    <row r="183" spans="1:16" ht="69.95" customHeight="1">
      <c r="A183" s="38" t="s">
        <v>159</v>
      </c>
      <c r="B183" s="90" t="s">
        <v>237</v>
      </c>
      <c r="C183" s="90"/>
      <c r="D183" s="90"/>
      <c r="E183" s="90"/>
      <c r="F183" s="90"/>
      <c r="G183" s="90"/>
    </row>
    <row r="184" spans="1:16" ht="69.95" customHeight="1">
      <c r="A184" s="20" t="s">
        <v>62</v>
      </c>
      <c r="B184" s="39"/>
      <c r="C184" s="39"/>
      <c r="D184" s="39"/>
      <c r="E184" s="40"/>
      <c r="F184" s="40"/>
      <c r="G184" s="40"/>
    </row>
    <row r="185" spans="1:16" ht="69.95" customHeight="1">
      <c r="A185" s="20" t="s">
        <v>248</v>
      </c>
      <c r="B185" s="39">
        <v>2000</v>
      </c>
      <c r="C185" s="39">
        <v>2000</v>
      </c>
      <c r="D185" s="39">
        <v>2000</v>
      </c>
      <c r="E185" s="40">
        <f>B185*924/1000</f>
        <v>1848</v>
      </c>
      <c r="F185" s="40">
        <f>E185*1.018</f>
        <v>1881.2640000000001</v>
      </c>
      <c r="G185" s="40">
        <f>F185*1.04</f>
        <v>1956.5145600000003</v>
      </c>
    </row>
    <row r="186" spans="1:16" ht="69.95" customHeight="1">
      <c r="A186" s="38" t="s">
        <v>158</v>
      </c>
      <c r="B186" s="90" t="s">
        <v>128</v>
      </c>
      <c r="C186" s="90"/>
      <c r="D186" s="90"/>
      <c r="E186" s="90"/>
      <c r="F186" s="90"/>
      <c r="G186" s="90"/>
      <c r="J186" s="10"/>
      <c r="K186" s="10"/>
      <c r="L186" s="10"/>
      <c r="M186" s="10"/>
    </row>
    <row r="187" spans="1:16" ht="69.95" customHeight="1">
      <c r="A187" s="38" t="s">
        <v>159</v>
      </c>
      <c r="B187" s="90" t="s">
        <v>237</v>
      </c>
      <c r="C187" s="90"/>
      <c r="D187" s="90"/>
      <c r="E187" s="90"/>
      <c r="F187" s="90"/>
      <c r="G187" s="90"/>
    </row>
    <row r="188" spans="1:16" ht="69.95" customHeight="1">
      <c r="A188" s="20" t="s">
        <v>62</v>
      </c>
      <c r="B188" s="39"/>
      <c r="C188" s="39"/>
      <c r="D188" s="39"/>
      <c r="E188" s="40"/>
      <c r="F188" s="40"/>
      <c r="G188" s="40"/>
    </row>
    <row r="189" spans="1:16" ht="69.95" customHeight="1">
      <c r="A189" s="20" t="s">
        <v>248</v>
      </c>
      <c r="B189" s="39">
        <v>4000</v>
      </c>
      <c r="C189" s="39">
        <v>4000</v>
      </c>
      <c r="D189" s="39">
        <v>4000</v>
      </c>
      <c r="E189" s="40">
        <f>B189*924/1000</f>
        <v>3696</v>
      </c>
      <c r="F189" s="40">
        <f>E189*1.018</f>
        <v>3762.5280000000002</v>
      </c>
      <c r="G189" s="40">
        <f>F189*1.04</f>
        <v>3913.0291200000006</v>
      </c>
      <c r="K189" s="11"/>
      <c r="L189" s="11"/>
      <c r="M189" s="11"/>
      <c r="N189" s="11"/>
      <c r="O189" s="11"/>
      <c r="P189" s="11"/>
    </row>
    <row r="190" spans="1:16" ht="69.95" customHeight="1">
      <c r="A190" s="38" t="s">
        <v>158</v>
      </c>
      <c r="B190" s="90" t="s">
        <v>129</v>
      </c>
      <c r="C190" s="90"/>
      <c r="D190" s="90"/>
      <c r="E190" s="90"/>
      <c r="F190" s="90"/>
      <c r="G190" s="90"/>
      <c r="J190" s="11"/>
      <c r="K190" s="11"/>
      <c r="L190" s="11"/>
      <c r="M190" s="11"/>
      <c r="N190" s="11"/>
    </row>
    <row r="191" spans="1:16" ht="69.95" customHeight="1">
      <c r="A191" s="38" t="s">
        <v>159</v>
      </c>
      <c r="B191" s="90" t="s">
        <v>237</v>
      </c>
      <c r="C191" s="90"/>
      <c r="D191" s="90"/>
      <c r="E191" s="90"/>
      <c r="F191" s="90"/>
      <c r="G191" s="90"/>
      <c r="J191" s="11"/>
      <c r="K191" s="11"/>
      <c r="L191" s="11"/>
      <c r="M191" s="11"/>
      <c r="N191" s="11"/>
    </row>
    <row r="192" spans="1:16" ht="69.95" customHeight="1">
      <c r="A192" s="20" t="s">
        <v>62</v>
      </c>
      <c r="B192" s="39"/>
      <c r="C192" s="39"/>
      <c r="D192" s="39"/>
      <c r="E192" s="40"/>
      <c r="F192" s="40"/>
      <c r="G192" s="40"/>
    </row>
    <row r="193" spans="1:13" ht="69.95" customHeight="1">
      <c r="A193" s="20" t="s">
        <v>248</v>
      </c>
      <c r="B193" s="39">
        <v>2000</v>
      </c>
      <c r="C193" s="39">
        <v>2000</v>
      </c>
      <c r="D193" s="39">
        <v>2000</v>
      </c>
      <c r="E193" s="40">
        <v>1848</v>
      </c>
      <c r="F193" s="40">
        <v>1881.26</v>
      </c>
      <c r="G193" s="40">
        <f>F193*1.04</f>
        <v>1956.5104000000001</v>
      </c>
    </row>
    <row r="194" spans="1:13" ht="69.95" customHeight="1">
      <c r="A194" s="38" t="s">
        <v>158</v>
      </c>
      <c r="B194" s="90" t="s">
        <v>130</v>
      </c>
      <c r="C194" s="90"/>
      <c r="D194" s="90"/>
      <c r="E194" s="90"/>
      <c r="F194" s="90"/>
      <c r="G194" s="90"/>
    </row>
    <row r="195" spans="1:13" ht="69.95" customHeight="1">
      <c r="A195" s="38" t="s">
        <v>159</v>
      </c>
      <c r="B195" s="90" t="s">
        <v>171</v>
      </c>
      <c r="C195" s="90"/>
      <c r="D195" s="90"/>
      <c r="E195" s="90"/>
      <c r="F195" s="90"/>
      <c r="G195" s="90"/>
    </row>
    <row r="196" spans="1:13" ht="69.95" customHeight="1">
      <c r="A196" s="20" t="s">
        <v>62</v>
      </c>
      <c r="B196" s="39"/>
      <c r="C196" s="39"/>
      <c r="D196" s="39"/>
      <c r="E196" s="40"/>
      <c r="F196" s="40"/>
      <c r="G196" s="40"/>
    </row>
    <row r="197" spans="1:13" ht="69.95" customHeight="1">
      <c r="A197" s="20" t="s">
        <v>248</v>
      </c>
      <c r="B197" s="39">
        <v>400</v>
      </c>
      <c r="C197" s="39">
        <v>400</v>
      </c>
      <c r="D197" s="39">
        <v>400</v>
      </c>
      <c r="E197" s="40">
        <f>B197*4.782</f>
        <v>1912.8</v>
      </c>
      <c r="F197" s="40">
        <f>E197*1.18</f>
        <v>2257.1039999999998</v>
      </c>
      <c r="G197" s="40">
        <f>F197*1.04</f>
        <v>2347.38816</v>
      </c>
    </row>
    <row r="198" spans="1:13" ht="69.95" customHeight="1">
      <c r="A198" s="38" t="s">
        <v>158</v>
      </c>
      <c r="B198" s="90" t="s">
        <v>130</v>
      </c>
      <c r="C198" s="90"/>
      <c r="D198" s="90"/>
      <c r="E198" s="90"/>
      <c r="F198" s="90"/>
      <c r="G198" s="90"/>
    </row>
    <row r="199" spans="1:13" ht="69.95" customHeight="1">
      <c r="A199" s="38" t="s">
        <v>159</v>
      </c>
      <c r="B199" s="90" t="s">
        <v>172</v>
      </c>
      <c r="C199" s="90"/>
      <c r="D199" s="90"/>
      <c r="E199" s="90"/>
      <c r="F199" s="90"/>
      <c r="G199" s="90"/>
    </row>
    <row r="200" spans="1:13" ht="69.95" customHeight="1">
      <c r="A200" s="20" t="s">
        <v>62</v>
      </c>
      <c r="B200" s="39"/>
      <c r="C200" s="39"/>
      <c r="D200" s="39"/>
      <c r="E200" s="40"/>
      <c r="F200" s="40"/>
      <c r="G200" s="40"/>
    </row>
    <row r="201" spans="1:13" ht="69.95" customHeight="1">
      <c r="A201" s="20" t="s">
        <v>248</v>
      </c>
      <c r="B201" s="39">
        <v>600</v>
      </c>
      <c r="C201" s="39">
        <v>600</v>
      </c>
      <c r="D201" s="39">
        <v>600</v>
      </c>
      <c r="E201" s="40">
        <f>B201*4.782</f>
        <v>2869.2</v>
      </c>
      <c r="F201" s="40">
        <f>E201*1.18</f>
        <v>3385.6559999999995</v>
      </c>
      <c r="G201" s="40">
        <f>F201*1.04</f>
        <v>3521.0822399999997</v>
      </c>
    </row>
    <row r="202" spans="1:13" ht="69.95" customHeight="1">
      <c r="A202" s="38" t="s">
        <v>158</v>
      </c>
      <c r="B202" s="90" t="s">
        <v>131</v>
      </c>
      <c r="C202" s="90"/>
      <c r="D202" s="90"/>
      <c r="E202" s="90"/>
      <c r="F202" s="90"/>
      <c r="G202" s="90"/>
    </row>
    <row r="203" spans="1:13" ht="69.95" customHeight="1">
      <c r="A203" s="38" t="s">
        <v>159</v>
      </c>
      <c r="B203" s="90" t="s">
        <v>145</v>
      </c>
      <c r="C203" s="90"/>
      <c r="D203" s="90"/>
      <c r="E203" s="90"/>
      <c r="F203" s="90"/>
      <c r="G203" s="90"/>
      <c r="J203" s="10"/>
      <c r="K203" s="10"/>
      <c r="L203" s="10"/>
      <c r="M203" s="10"/>
    </row>
    <row r="204" spans="1:13" ht="69.95" customHeight="1">
      <c r="A204" s="20" t="s">
        <v>62</v>
      </c>
      <c r="B204" s="39"/>
      <c r="C204" s="39"/>
      <c r="D204" s="39"/>
      <c r="E204" s="40"/>
      <c r="F204" s="40"/>
      <c r="G204" s="40"/>
      <c r="J204" s="10"/>
      <c r="K204" s="10"/>
      <c r="L204" s="10"/>
      <c r="M204" s="10"/>
    </row>
    <row r="205" spans="1:13" ht="69.95" customHeight="1">
      <c r="A205" s="20" t="s">
        <v>248</v>
      </c>
      <c r="B205" s="39">
        <v>3000</v>
      </c>
      <c r="C205" s="39">
        <v>3000</v>
      </c>
      <c r="D205" s="39">
        <v>3000</v>
      </c>
      <c r="E205" s="40">
        <f>B205*1081/1000</f>
        <v>3243</v>
      </c>
      <c r="F205" s="40">
        <f>B205*1.18</f>
        <v>3540</v>
      </c>
      <c r="G205" s="40">
        <f>F205*1.04</f>
        <v>3681.6</v>
      </c>
      <c r="J205" s="10"/>
      <c r="K205" s="10"/>
      <c r="L205" s="10"/>
      <c r="M205" s="10"/>
    </row>
    <row r="206" spans="1:13" ht="69.95" customHeight="1">
      <c r="A206" s="38" t="s">
        <v>146</v>
      </c>
      <c r="B206" s="100" t="s">
        <v>132</v>
      </c>
      <c r="C206" s="101"/>
      <c r="D206" s="101"/>
      <c r="E206" s="101"/>
      <c r="F206" s="101"/>
      <c r="G206" s="102"/>
      <c r="J206" s="10"/>
      <c r="K206" s="10"/>
      <c r="L206" s="10"/>
      <c r="M206" s="10"/>
    </row>
    <row r="207" spans="1:13" ht="69.95" customHeight="1">
      <c r="A207" s="38" t="s">
        <v>147</v>
      </c>
      <c r="B207" s="100" t="s">
        <v>152</v>
      </c>
      <c r="C207" s="101"/>
      <c r="D207" s="101"/>
      <c r="E207" s="101"/>
      <c r="F207" s="101"/>
      <c r="G207" s="102"/>
      <c r="J207" s="10"/>
      <c r="K207" s="10"/>
      <c r="L207" s="10"/>
      <c r="M207" s="10"/>
    </row>
    <row r="208" spans="1:13" ht="69.95" customHeight="1">
      <c r="A208" s="20" t="s">
        <v>62</v>
      </c>
      <c r="B208" s="39"/>
      <c r="C208" s="39"/>
      <c r="D208" s="39"/>
      <c r="E208" s="40"/>
      <c r="F208" s="40"/>
      <c r="G208" s="40"/>
      <c r="J208" s="10"/>
      <c r="K208" s="10"/>
      <c r="L208" s="10"/>
      <c r="M208" s="10"/>
    </row>
    <row r="209" spans="1:13" ht="69.95" customHeight="1">
      <c r="A209" s="20" t="s">
        <v>248</v>
      </c>
      <c r="B209" s="39">
        <v>650</v>
      </c>
      <c r="C209" s="39">
        <v>650</v>
      </c>
      <c r="D209" s="39">
        <v>650</v>
      </c>
      <c r="E209" s="40">
        <f>B209*7*9038.9/1000</f>
        <v>41126.995000000003</v>
      </c>
      <c r="F209" s="40">
        <f>E209*1.018</f>
        <v>41867.280910000001</v>
      </c>
      <c r="G209" s="40">
        <f>F209*1.04</f>
        <v>43541.972146400003</v>
      </c>
      <c r="J209" s="10"/>
      <c r="K209" s="10"/>
      <c r="L209" s="10"/>
      <c r="M209" s="10"/>
    </row>
    <row r="210" spans="1:13" ht="69.95" customHeight="1">
      <c r="A210" s="38" t="s">
        <v>146</v>
      </c>
      <c r="B210" s="90" t="s">
        <v>133</v>
      </c>
      <c r="C210" s="90"/>
      <c r="D210" s="90"/>
      <c r="E210" s="90"/>
      <c r="F210" s="90"/>
      <c r="G210" s="90"/>
      <c r="J210" s="10"/>
      <c r="K210" s="10"/>
      <c r="L210" s="10"/>
      <c r="M210" s="10"/>
    </row>
    <row r="211" spans="1:13" ht="69.95" customHeight="1">
      <c r="A211" s="38" t="s">
        <v>147</v>
      </c>
      <c r="B211" s="90" t="s">
        <v>160</v>
      </c>
      <c r="C211" s="90"/>
      <c r="D211" s="90"/>
      <c r="E211" s="90"/>
      <c r="F211" s="90"/>
      <c r="G211" s="90"/>
      <c r="J211" s="10"/>
      <c r="K211" s="10"/>
      <c r="L211" s="10"/>
      <c r="M211" s="10"/>
    </row>
    <row r="212" spans="1:13" ht="69.95" customHeight="1">
      <c r="A212" s="20" t="s">
        <v>62</v>
      </c>
      <c r="B212" s="39"/>
      <c r="C212" s="39"/>
      <c r="D212" s="39"/>
      <c r="E212" s="40"/>
      <c r="F212" s="40"/>
      <c r="G212" s="40"/>
      <c r="J212" s="10"/>
      <c r="K212" s="10"/>
      <c r="L212" s="10"/>
      <c r="M212" s="10"/>
    </row>
    <row r="213" spans="1:13" ht="69.95" customHeight="1">
      <c r="A213" s="20" t="s">
        <v>248</v>
      </c>
      <c r="B213" s="39">
        <v>100</v>
      </c>
      <c r="C213" s="39">
        <v>100</v>
      </c>
      <c r="D213" s="39">
        <v>100</v>
      </c>
      <c r="E213" s="40">
        <f>B213*30.8917</f>
        <v>3089.17</v>
      </c>
      <c r="F213" s="40">
        <f>E213*1.018</f>
        <v>3144.7750599999999</v>
      </c>
      <c r="G213" s="40">
        <f>F213*1.04</f>
        <v>3270.5660624000002</v>
      </c>
      <c r="J213" s="10"/>
      <c r="K213" s="10"/>
      <c r="L213" s="10"/>
      <c r="M213" s="10"/>
    </row>
    <row r="214" spans="1:13" ht="69.95" customHeight="1">
      <c r="A214" s="38" t="s">
        <v>146</v>
      </c>
      <c r="B214" s="90" t="s">
        <v>134</v>
      </c>
      <c r="C214" s="90"/>
      <c r="D214" s="90"/>
      <c r="E214" s="90"/>
      <c r="F214" s="90"/>
      <c r="G214" s="90"/>
      <c r="J214" s="10"/>
      <c r="K214" s="10"/>
      <c r="L214" s="10"/>
      <c r="M214" s="10"/>
    </row>
    <row r="215" spans="1:13" ht="69.95" customHeight="1">
      <c r="A215" s="38" t="s">
        <v>147</v>
      </c>
      <c r="B215" s="90" t="s">
        <v>151</v>
      </c>
      <c r="C215" s="90"/>
      <c r="D215" s="90"/>
      <c r="E215" s="90"/>
      <c r="F215" s="90"/>
      <c r="G215" s="90"/>
    </row>
    <row r="216" spans="1:13" ht="69.95" customHeight="1">
      <c r="A216" s="20" t="s">
        <v>62</v>
      </c>
      <c r="B216" s="39"/>
      <c r="C216" s="39"/>
      <c r="D216" s="39"/>
      <c r="E216" s="40"/>
      <c r="F216" s="40"/>
      <c r="G216" s="40"/>
      <c r="J216" s="10"/>
      <c r="K216" s="10"/>
      <c r="L216" s="10"/>
      <c r="M216" s="10"/>
    </row>
    <row r="217" spans="1:13" ht="69.95" customHeight="1">
      <c r="A217" s="20" t="s">
        <v>248</v>
      </c>
      <c r="B217" s="39">
        <v>50</v>
      </c>
      <c r="C217" s="39">
        <v>50</v>
      </c>
      <c r="D217" s="39">
        <v>50</v>
      </c>
      <c r="E217" s="40">
        <f>B217*32042.6/1000-0.4</f>
        <v>1601.73</v>
      </c>
      <c r="F217" s="40">
        <f>E217*1.018+0.9</f>
        <v>1631.4611400000001</v>
      </c>
      <c r="G217" s="40">
        <f>F217*1.04-0.4</f>
        <v>1696.3195856</v>
      </c>
    </row>
    <row r="218" spans="1:13" ht="69.95" customHeight="1">
      <c r="A218" s="61" t="s">
        <v>158</v>
      </c>
      <c r="B218" s="104" t="s">
        <v>69</v>
      </c>
      <c r="C218" s="104"/>
      <c r="D218" s="104"/>
      <c r="E218" s="104"/>
      <c r="F218" s="104"/>
      <c r="G218" s="104"/>
    </row>
    <row r="219" spans="1:13" ht="69.95" customHeight="1">
      <c r="A219" s="61" t="s">
        <v>159</v>
      </c>
      <c r="B219" s="104" t="s">
        <v>65</v>
      </c>
      <c r="C219" s="104"/>
      <c r="D219" s="104"/>
      <c r="E219" s="104"/>
      <c r="F219" s="104"/>
      <c r="G219" s="104"/>
    </row>
    <row r="220" spans="1:13" ht="69.95" customHeight="1">
      <c r="A220" s="20" t="s">
        <v>62</v>
      </c>
      <c r="B220" s="39"/>
      <c r="C220" s="39"/>
      <c r="D220" s="39"/>
      <c r="E220" s="40"/>
      <c r="F220" s="40"/>
      <c r="G220" s="40"/>
      <c r="J220" s="10"/>
      <c r="K220" s="10"/>
      <c r="L220" s="10"/>
      <c r="M220" s="10"/>
    </row>
    <row r="221" spans="1:13" ht="69.95" customHeight="1">
      <c r="A221" s="62" t="s">
        <v>248</v>
      </c>
      <c r="B221" s="63">
        <v>136630</v>
      </c>
      <c r="C221" s="63">
        <v>136630</v>
      </c>
      <c r="D221" s="63">
        <v>136630</v>
      </c>
      <c r="E221" s="63">
        <v>769964.7</v>
      </c>
      <c r="F221" s="63">
        <v>794631.1</v>
      </c>
      <c r="G221" s="63">
        <v>798239.89999999991</v>
      </c>
    </row>
    <row r="222" spans="1:13" ht="69.95" customHeight="1">
      <c r="A222" s="61" t="s">
        <v>158</v>
      </c>
      <c r="B222" s="104" t="s">
        <v>275</v>
      </c>
      <c r="C222" s="104"/>
      <c r="D222" s="104"/>
      <c r="E222" s="104"/>
      <c r="F222" s="104"/>
      <c r="G222" s="104"/>
    </row>
    <row r="223" spans="1:13" ht="69.95" customHeight="1">
      <c r="A223" s="61" t="s">
        <v>159</v>
      </c>
      <c r="B223" s="104" t="s">
        <v>66</v>
      </c>
      <c r="C223" s="104"/>
      <c r="D223" s="104"/>
      <c r="E223" s="104"/>
      <c r="F223" s="104"/>
      <c r="G223" s="104"/>
    </row>
    <row r="224" spans="1:13" ht="69.95" customHeight="1">
      <c r="A224" s="20" t="s">
        <v>62</v>
      </c>
      <c r="B224" s="39"/>
      <c r="C224" s="39"/>
      <c r="D224" s="39"/>
      <c r="E224" s="40"/>
      <c r="F224" s="40"/>
      <c r="G224" s="40"/>
      <c r="J224" s="10"/>
      <c r="K224" s="10"/>
      <c r="L224" s="10"/>
      <c r="M224" s="10"/>
    </row>
    <row r="225" spans="1:13" ht="69.95" customHeight="1">
      <c r="A225" s="62" t="s">
        <v>248</v>
      </c>
      <c r="B225" s="63">
        <v>699909</v>
      </c>
      <c r="C225" s="63">
        <v>699909</v>
      </c>
      <c r="D225" s="63">
        <v>699909</v>
      </c>
      <c r="E225" s="64">
        <v>598011.80000000005</v>
      </c>
      <c r="F225" s="64">
        <v>616903.9</v>
      </c>
      <c r="G225" s="65">
        <v>619116.9</v>
      </c>
    </row>
    <row r="226" spans="1:13" ht="69.95" customHeight="1">
      <c r="A226" s="61" t="s">
        <v>158</v>
      </c>
      <c r="B226" s="104" t="s">
        <v>276</v>
      </c>
      <c r="C226" s="104"/>
      <c r="D226" s="104"/>
      <c r="E226" s="104"/>
      <c r="F226" s="104"/>
      <c r="G226" s="104"/>
    </row>
    <row r="227" spans="1:13" ht="69.95" customHeight="1">
      <c r="A227" s="61" t="s">
        <v>159</v>
      </c>
      <c r="B227" s="104" t="s">
        <v>67</v>
      </c>
      <c r="C227" s="104"/>
      <c r="D227" s="104"/>
      <c r="E227" s="104"/>
      <c r="F227" s="104"/>
      <c r="G227" s="104"/>
    </row>
    <row r="228" spans="1:13" ht="69.95" customHeight="1">
      <c r="A228" s="20" t="s">
        <v>62</v>
      </c>
      <c r="B228" s="39"/>
      <c r="C228" s="39"/>
      <c r="D228" s="39"/>
      <c r="E228" s="40"/>
      <c r="F228" s="40"/>
      <c r="G228" s="40"/>
      <c r="J228" s="10"/>
      <c r="K228" s="10"/>
      <c r="L228" s="10"/>
      <c r="M228" s="10"/>
    </row>
    <row r="229" spans="1:13" ht="69.95" customHeight="1">
      <c r="A229" s="62" t="s">
        <v>248</v>
      </c>
      <c r="B229" s="63">
        <v>21850</v>
      </c>
      <c r="C229" s="63">
        <v>21850</v>
      </c>
      <c r="D229" s="63">
        <v>21850</v>
      </c>
      <c r="E229" s="64">
        <v>65761</v>
      </c>
      <c r="F229" s="64">
        <v>67867.8</v>
      </c>
      <c r="G229" s="65">
        <v>68176.100000000006</v>
      </c>
    </row>
    <row r="230" spans="1:13" ht="69.95" customHeight="1">
      <c r="A230" s="61" t="s">
        <v>158</v>
      </c>
      <c r="B230" s="104" t="s">
        <v>277</v>
      </c>
      <c r="C230" s="104"/>
      <c r="D230" s="104"/>
      <c r="E230" s="104"/>
      <c r="F230" s="104"/>
      <c r="G230" s="104"/>
    </row>
    <row r="231" spans="1:13" ht="69.95" customHeight="1">
      <c r="A231" s="61" t="s">
        <v>159</v>
      </c>
      <c r="B231" s="104" t="s">
        <v>68</v>
      </c>
      <c r="C231" s="104"/>
      <c r="D231" s="104"/>
      <c r="E231" s="104"/>
      <c r="F231" s="104"/>
      <c r="G231" s="104"/>
    </row>
    <row r="232" spans="1:13" ht="69.95" customHeight="1">
      <c r="A232" s="20" t="s">
        <v>62</v>
      </c>
      <c r="B232" s="39"/>
      <c r="C232" s="39"/>
      <c r="D232" s="39"/>
      <c r="E232" s="40"/>
      <c r="F232" s="40"/>
      <c r="G232" s="40"/>
    </row>
    <row r="233" spans="1:13" ht="69.95" customHeight="1">
      <c r="A233" s="62" t="s">
        <v>248</v>
      </c>
      <c r="B233" s="63">
        <v>10700</v>
      </c>
      <c r="C233" s="63">
        <v>10700</v>
      </c>
      <c r="D233" s="63">
        <v>10700</v>
      </c>
      <c r="E233" s="64">
        <v>11877.8</v>
      </c>
      <c r="F233" s="64">
        <v>12254.8</v>
      </c>
      <c r="G233" s="65">
        <v>12302.699999999999</v>
      </c>
    </row>
    <row r="234" spans="1:13" ht="69.95" customHeight="1">
      <c r="A234" s="61" t="s">
        <v>158</v>
      </c>
      <c r="B234" s="104" t="s">
        <v>278</v>
      </c>
      <c r="C234" s="104"/>
      <c r="D234" s="104"/>
      <c r="E234" s="104"/>
      <c r="F234" s="104"/>
      <c r="G234" s="104"/>
    </row>
    <row r="235" spans="1:13" ht="69.95" customHeight="1">
      <c r="A235" s="61" t="s">
        <v>159</v>
      </c>
      <c r="B235" s="104" t="s">
        <v>65</v>
      </c>
      <c r="C235" s="104"/>
      <c r="D235" s="104"/>
      <c r="E235" s="104"/>
      <c r="F235" s="104"/>
      <c r="G235" s="104"/>
    </row>
    <row r="236" spans="1:13" ht="69.95" customHeight="1">
      <c r="A236" s="20" t="s">
        <v>62</v>
      </c>
      <c r="B236" s="39"/>
      <c r="C236" s="39"/>
      <c r="D236" s="39"/>
      <c r="E236" s="40"/>
      <c r="F236" s="40"/>
      <c r="G236" s="40"/>
    </row>
    <row r="237" spans="1:13" ht="69.95" customHeight="1">
      <c r="A237" s="62" t="s">
        <v>248</v>
      </c>
      <c r="B237" s="63">
        <v>35405</v>
      </c>
      <c r="C237" s="63">
        <v>35405</v>
      </c>
      <c r="D237" s="63">
        <v>35405</v>
      </c>
      <c r="E237" s="64">
        <v>99325.1</v>
      </c>
      <c r="F237" s="64">
        <v>101930.9</v>
      </c>
      <c r="G237" s="65">
        <v>103208.2</v>
      </c>
    </row>
    <row r="238" spans="1:13" ht="69.95" customHeight="1">
      <c r="A238" s="61" t="s">
        <v>158</v>
      </c>
      <c r="B238" s="104" t="s">
        <v>279</v>
      </c>
      <c r="C238" s="104"/>
      <c r="D238" s="104"/>
      <c r="E238" s="104"/>
      <c r="F238" s="104"/>
      <c r="G238" s="104"/>
    </row>
    <row r="239" spans="1:13" ht="69.95" customHeight="1">
      <c r="A239" s="61" t="s">
        <v>159</v>
      </c>
      <c r="B239" s="104" t="s">
        <v>65</v>
      </c>
      <c r="C239" s="104"/>
      <c r="D239" s="104"/>
      <c r="E239" s="104"/>
      <c r="F239" s="104"/>
      <c r="G239" s="104"/>
    </row>
    <row r="240" spans="1:13" ht="69.95" customHeight="1">
      <c r="A240" s="20" t="s">
        <v>62</v>
      </c>
      <c r="B240" s="39"/>
      <c r="C240" s="39"/>
      <c r="D240" s="39"/>
      <c r="E240" s="40"/>
      <c r="F240" s="40"/>
      <c r="G240" s="40"/>
    </row>
    <row r="241" spans="1:7" ht="69.95" customHeight="1" thickBot="1">
      <c r="A241" s="62" t="s">
        <v>248</v>
      </c>
      <c r="B241" s="66">
        <v>28982</v>
      </c>
      <c r="C241" s="66">
        <v>28982</v>
      </c>
      <c r="D241" s="66">
        <v>28982</v>
      </c>
      <c r="E241" s="67">
        <v>60741.5</v>
      </c>
      <c r="F241" s="67">
        <v>62671.6</v>
      </c>
      <c r="G241" s="68">
        <v>63127.1</v>
      </c>
    </row>
    <row r="242" spans="1:7" ht="69.95" customHeight="1">
      <c r="A242" s="61" t="s">
        <v>51</v>
      </c>
      <c r="B242" s="104" t="s">
        <v>280</v>
      </c>
      <c r="C242" s="104"/>
      <c r="D242" s="104"/>
      <c r="E242" s="104"/>
      <c r="F242" s="104"/>
      <c r="G242" s="104"/>
    </row>
    <row r="243" spans="1:7" ht="69.95" customHeight="1">
      <c r="A243" s="61" t="s">
        <v>147</v>
      </c>
      <c r="B243" s="104" t="s">
        <v>206</v>
      </c>
      <c r="C243" s="104"/>
      <c r="D243" s="104"/>
      <c r="E243" s="104"/>
      <c r="F243" s="104"/>
      <c r="G243" s="104"/>
    </row>
    <row r="244" spans="1:7" ht="69.95" customHeight="1">
      <c r="A244" s="20" t="s">
        <v>207</v>
      </c>
      <c r="B244" s="39">
        <v>250</v>
      </c>
      <c r="C244" s="39">
        <v>250</v>
      </c>
      <c r="D244" s="39">
        <v>250</v>
      </c>
      <c r="E244" s="40">
        <v>2052.5</v>
      </c>
      <c r="F244" s="40">
        <v>2120</v>
      </c>
      <c r="G244" s="40">
        <v>2120</v>
      </c>
    </row>
    <row r="245" spans="1:7" ht="69.95" customHeight="1" thickBot="1">
      <c r="A245" s="62" t="s">
        <v>208</v>
      </c>
      <c r="B245" s="66">
        <v>250</v>
      </c>
      <c r="C245" s="66">
        <v>250</v>
      </c>
      <c r="D245" s="66">
        <v>250</v>
      </c>
      <c r="E245" s="67">
        <v>2052.5</v>
      </c>
      <c r="F245" s="67">
        <v>2120</v>
      </c>
      <c r="G245" s="68">
        <v>2120</v>
      </c>
    </row>
    <row r="246" spans="1:7" ht="69.95" customHeight="1">
      <c r="A246" s="61" t="s">
        <v>51</v>
      </c>
      <c r="B246" s="104" t="s">
        <v>280</v>
      </c>
      <c r="C246" s="104"/>
      <c r="D246" s="104"/>
      <c r="E246" s="104"/>
      <c r="F246" s="104"/>
      <c r="G246" s="104"/>
    </row>
    <row r="247" spans="1:7" ht="69.95" customHeight="1">
      <c r="A247" s="61" t="s">
        <v>147</v>
      </c>
      <c r="B247" s="104" t="s">
        <v>209</v>
      </c>
      <c r="C247" s="104"/>
      <c r="D247" s="104"/>
      <c r="E247" s="104"/>
      <c r="F247" s="104"/>
      <c r="G247" s="104"/>
    </row>
    <row r="248" spans="1:7" ht="69.95" customHeight="1">
      <c r="A248" s="20" t="s">
        <v>207</v>
      </c>
      <c r="B248" s="39"/>
      <c r="C248" s="39"/>
      <c r="D248" s="39"/>
      <c r="E248" s="40"/>
      <c r="F248" s="40"/>
      <c r="G248" s="40"/>
    </row>
    <row r="249" spans="1:7" ht="69.95" customHeight="1" thickBot="1">
      <c r="A249" s="62" t="s">
        <v>208</v>
      </c>
      <c r="B249" s="66">
        <v>6000</v>
      </c>
      <c r="C249" s="66">
        <v>6000</v>
      </c>
      <c r="D249" s="66">
        <v>6000</v>
      </c>
      <c r="E249" s="67">
        <v>2052.5</v>
      </c>
      <c r="F249" s="67">
        <v>2120</v>
      </c>
      <c r="G249" s="68">
        <v>2120</v>
      </c>
    </row>
    <row r="250" spans="1:7" ht="69.95" customHeight="1">
      <c r="A250" s="61" t="s">
        <v>51</v>
      </c>
      <c r="B250" s="104" t="s">
        <v>281</v>
      </c>
      <c r="C250" s="104"/>
      <c r="D250" s="104"/>
      <c r="E250" s="104"/>
      <c r="F250" s="104"/>
      <c r="G250" s="104"/>
    </row>
    <row r="251" spans="1:7" ht="69.95" customHeight="1">
      <c r="A251" s="61" t="s">
        <v>147</v>
      </c>
      <c r="B251" s="104" t="s">
        <v>210</v>
      </c>
      <c r="C251" s="104"/>
      <c r="D251" s="104"/>
      <c r="E251" s="104"/>
      <c r="F251" s="104"/>
      <c r="G251" s="104"/>
    </row>
    <row r="252" spans="1:7" ht="69.95" customHeight="1">
      <c r="A252" s="20" t="s">
        <v>207</v>
      </c>
      <c r="B252" s="39"/>
      <c r="C252" s="39"/>
      <c r="D252" s="39"/>
      <c r="E252" s="40"/>
      <c r="F252" s="40"/>
      <c r="G252" s="40"/>
    </row>
    <row r="253" spans="1:7" ht="69.95" customHeight="1" thickBot="1">
      <c r="A253" s="62" t="s">
        <v>208</v>
      </c>
      <c r="B253" s="66">
        <v>527</v>
      </c>
      <c r="C253" s="66">
        <v>527</v>
      </c>
      <c r="D253" s="66">
        <v>527</v>
      </c>
      <c r="E253" s="67">
        <v>8000</v>
      </c>
      <c r="F253" s="67">
        <v>8000</v>
      </c>
      <c r="G253" s="68">
        <v>8000</v>
      </c>
    </row>
    <row r="254" spans="1:7" ht="69.95" customHeight="1">
      <c r="A254" s="61" t="s">
        <v>51</v>
      </c>
      <c r="B254" s="104" t="s">
        <v>281</v>
      </c>
      <c r="C254" s="104"/>
      <c r="D254" s="104"/>
      <c r="E254" s="104"/>
      <c r="F254" s="104"/>
      <c r="G254" s="104"/>
    </row>
    <row r="255" spans="1:7" ht="69.95" customHeight="1">
      <c r="A255" s="61" t="s">
        <v>147</v>
      </c>
      <c r="B255" s="104" t="s">
        <v>211</v>
      </c>
      <c r="C255" s="104"/>
      <c r="D255" s="104"/>
      <c r="E255" s="104"/>
      <c r="F255" s="104"/>
      <c r="G255" s="104"/>
    </row>
    <row r="256" spans="1:7" ht="69.95" customHeight="1">
      <c r="A256" s="20" t="s">
        <v>207</v>
      </c>
      <c r="B256" s="39"/>
      <c r="C256" s="39"/>
      <c r="D256" s="39"/>
      <c r="E256" s="40"/>
      <c r="F256" s="40"/>
      <c r="G256" s="40"/>
    </row>
    <row r="257" spans="1:16" ht="69.95" customHeight="1" thickBot="1">
      <c r="A257" s="62" t="s">
        <v>208</v>
      </c>
      <c r="B257" s="66">
        <v>38000</v>
      </c>
      <c r="C257" s="66">
        <v>38000</v>
      </c>
      <c r="D257" s="66">
        <v>38000</v>
      </c>
      <c r="E257" s="67">
        <v>8000</v>
      </c>
      <c r="F257" s="67">
        <v>8000</v>
      </c>
      <c r="G257" s="68">
        <v>8000</v>
      </c>
    </row>
    <row r="258" spans="1:16" ht="69.95" customHeight="1">
      <c r="A258" s="61" t="s">
        <v>51</v>
      </c>
      <c r="B258" s="104" t="s">
        <v>282</v>
      </c>
      <c r="C258" s="104"/>
      <c r="D258" s="104"/>
      <c r="E258" s="104"/>
      <c r="F258" s="104"/>
      <c r="G258" s="104"/>
    </row>
    <row r="259" spans="1:16" ht="69.95" customHeight="1">
      <c r="A259" s="61" t="s">
        <v>147</v>
      </c>
      <c r="B259" s="104" t="s">
        <v>212</v>
      </c>
      <c r="C259" s="104"/>
      <c r="D259" s="104"/>
      <c r="E259" s="104"/>
      <c r="F259" s="104"/>
      <c r="G259" s="104"/>
    </row>
    <row r="260" spans="1:16" ht="69.95" customHeight="1">
      <c r="A260" s="20" t="s">
        <v>207</v>
      </c>
      <c r="B260" s="39"/>
      <c r="C260" s="39"/>
      <c r="D260" s="39"/>
      <c r="E260" s="40"/>
      <c r="F260" s="40"/>
      <c r="G260" s="40"/>
    </row>
    <row r="261" spans="1:16" ht="69.95" customHeight="1" thickBot="1">
      <c r="A261" s="62" t="s">
        <v>208</v>
      </c>
      <c r="B261" s="66">
        <v>35</v>
      </c>
      <c r="C261" s="66">
        <v>35</v>
      </c>
      <c r="D261" s="66">
        <v>35</v>
      </c>
      <c r="E261" s="67">
        <v>9601</v>
      </c>
      <c r="F261" s="67">
        <v>9601</v>
      </c>
      <c r="G261" s="68">
        <v>9601</v>
      </c>
    </row>
    <row r="262" spans="1:16" ht="69.95" customHeight="1">
      <c r="A262" s="61" t="s">
        <v>51</v>
      </c>
      <c r="B262" s="104" t="s">
        <v>283</v>
      </c>
      <c r="C262" s="104"/>
      <c r="D262" s="104"/>
      <c r="E262" s="104"/>
      <c r="F262" s="104"/>
      <c r="G262" s="104"/>
    </row>
    <row r="263" spans="1:16" ht="69.95" customHeight="1">
      <c r="A263" s="61" t="s">
        <v>147</v>
      </c>
      <c r="B263" s="104" t="s">
        <v>213</v>
      </c>
      <c r="C263" s="104"/>
      <c r="D263" s="104"/>
      <c r="E263" s="104"/>
      <c r="F263" s="104"/>
      <c r="G263" s="104"/>
    </row>
    <row r="264" spans="1:16" ht="69.95" customHeight="1">
      <c r="A264" s="20" t="s">
        <v>207</v>
      </c>
      <c r="B264" s="39"/>
      <c r="C264" s="39"/>
      <c r="D264" s="39"/>
      <c r="E264" s="40"/>
      <c r="F264" s="40"/>
      <c r="G264" s="40"/>
    </row>
    <row r="265" spans="1:16" ht="69.95" customHeight="1" thickBot="1">
      <c r="A265" s="62" t="s">
        <v>208</v>
      </c>
      <c r="B265" s="66">
        <v>7050</v>
      </c>
      <c r="C265" s="66">
        <v>7050</v>
      </c>
      <c r="D265" s="66">
        <v>7050</v>
      </c>
      <c r="E265" s="67">
        <v>9601</v>
      </c>
      <c r="F265" s="67">
        <v>9601</v>
      </c>
      <c r="G265" s="68">
        <v>9601</v>
      </c>
    </row>
    <row r="266" spans="1:16" ht="69.95" customHeight="1">
      <c r="A266" s="61" t="s">
        <v>51</v>
      </c>
      <c r="B266" s="104" t="s">
        <v>284</v>
      </c>
      <c r="C266" s="104"/>
      <c r="D266" s="104"/>
      <c r="E266" s="104"/>
      <c r="F266" s="104"/>
      <c r="G266" s="104"/>
    </row>
    <row r="267" spans="1:16" ht="69.95" customHeight="1">
      <c r="A267" s="61" t="s">
        <v>147</v>
      </c>
      <c r="B267" s="104" t="s">
        <v>214</v>
      </c>
      <c r="C267" s="104"/>
      <c r="D267" s="104"/>
      <c r="E267" s="104"/>
      <c r="F267" s="104"/>
      <c r="G267" s="104"/>
    </row>
    <row r="268" spans="1:16" ht="69.95" customHeight="1">
      <c r="A268" s="20" t="s">
        <v>207</v>
      </c>
      <c r="B268" s="39"/>
      <c r="C268" s="39"/>
      <c r="D268" s="39"/>
      <c r="E268" s="40"/>
      <c r="F268" s="40"/>
      <c r="G268" s="40"/>
    </row>
    <row r="269" spans="1:16" ht="69.95" customHeight="1" thickBot="1">
      <c r="A269" s="62" t="s">
        <v>208</v>
      </c>
      <c r="B269" s="66">
        <v>350</v>
      </c>
      <c r="C269" s="66">
        <v>350</v>
      </c>
      <c r="D269" s="66">
        <v>350</v>
      </c>
      <c r="E269" s="67">
        <v>6105</v>
      </c>
      <c r="F269" s="67">
        <v>6539.7</v>
      </c>
      <c r="G269" s="68">
        <v>6539.7</v>
      </c>
    </row>
    <row r="270" spans="1:16" ht="69.95" customHeight="1">
      <c r="A270" s="61" t="s">
        <v>51</v>
      </c>
      <c r="B270" s="104" t="s">
        <v>284</v>
      </c>
      <c r="C270" s="104"/>
      <c r="D270" s="104"/>
      <c r="E270" s="104"/>
      <c r="F270" s="104"/>
      <c r="G270" s="104"/>
    </row>
    <row r="271" spans="1:16" ht="69.95" customHeight="1">
      <c r="A271" s="61" t="s">
        <v>147</v>
      </c>
      <c r="B271" s="104" t="s">
        <v>213</v>
      </c>
      <c r="C271" s="104"/>
      <c r="D271" s="104"/>
      <c r="E271" s="104"/>
      <c r="F271" s="104"/>
      <c r="G271" s="104"/>
      <c r="K271" s="11"/>
      <c r="L271" s="11"/>
      <c r="M271" s="14"/>
      <c r="N271" s="14"/>
      <c r="O271" s="14"/>
      <c r="P271" s="11"/>
    </row>
    <row r="272" spans="1:16" ht="69.95" customHeight="1">
      <c r="A272" s="20" t="s">
        <v>207</v>
      </c>
      <c r="B272" s="39"/>
      <c r="C272" s="39"/>
      <c r="D272" s="39"/>
      <c r="E272" s="40"/>
      <c r="F272" s="40"/>
      <c r="G272" s="40"/>
      <c r="K272" s="11"/>
      <c r="L272" s="11"/>
      <c r="M272" s="11"/>
      <c r="N272" s="11"/>
      <c r="O272" s="11"/>
      <c r="P272" s="11"/>
    </row>
    <row r="273" spans="1:16" ht="69.95" customHeight="1" thickBot="1">
      <c r="A273" s="62" t="s">
        <v>208</v>
      </c>
      <c r="B273" s="66">
        <v>7800</v>
      </c>
      <c r="C273" s="66">
        <v>7800</v>
      </c>
      <c r="D273" s="66">
        <v>7800</v>
      </c>
      <c r="E273" s="67">
        <v>6105</v>
      </c>
      <c r="F273" s="67">
        <v>6539.7</v>
      </c>
      <c r="G273" s="68">
        <v>6539.7</v>
      </c>
      <c r="K273" s="11"/>
      <c r="L273" s="11"/>
      <c r="M273" s="11"/>
      <c r="N273" s="11"/>
      <c r="O273" s="11"/>
      <c r="P273" s="11"/>
    </row>
    <row r="274" spans="1:16" ht="69.95" customHeight="1">
      <c r="A274" s="61" t="s">
        <v>51</v>
      </c>
      <c r="B274" s="104" t="s">
        <v>285</v>
      </c>
      <c r="C274" s="104"/>
      <c r="D274" s="104"/>
      <c r="E274" s="104"/>
      <c r="F274" s="104"/>
      <c r="G274" s="104"/>
      <c r="K274" s="11"/>
      <c r="L274" s="11"/>
      <c r="M274" s="11"/>
      <c r="N274" s="11"/>
      <c r="O274" s="11"/>
      <c r="P274" s="11"/>
    </row>
    <row r="275" spans="1:16" ht="69.95" customHeight="1">
      <c r="A275" s="61" t="s">
        <v>147</v>
      </c>
      <c r="B275" s="104" t="s">
        <v>215</v>
      </c>
      <c r="C275" s="104"/>
      <c r="D275" s="104"/>
      <c r="E275" s="104"/>
      <c r="F275" s="104"/>
      <c r="G275" s="104"/>
    </row>
    <row r="276" spans="1:16" ht="69.95" customHeight="1">
      <c r="A276" s="20" t="s">
        <v>207</v>
      </c>
      <c r="B276" s="39"/>
      <c r="C276" s="39"/>
      <c r="D276" s="39"/>
      <c r="E276" s="40"/>
      <c r="F276" s="40"/>
      <c r="G276" s="40"/>
    </row>
    <row r="277" spans="1:16" ht="69.95" customHeight="1" thickBot="1">
      <c r="A277" s="62" t="s">
        <v>208</v>
      </c>
      <c r="B277" s="66">
        <v>3280</v>
      </c>
      <c r="C277" s="66">
        <v>3280</v>
      </c>
      <c r="D277" s="66">
        <v>3280</v>
      </c>
      <c r="E277" s="67">
        <v>15171.2</v>
      </c>
      <c r="F277" s="67">
        <v>16171.2</v>
      </c>
      <c r="G277" s="68">
        <v>16171.2</v>
      </c>
    </row>
    <row r="278" spans="1:16" ht="69.95" customHeight="1">
      <c r="A278" s="61" t="s">
        <v>51</v>
      </c>
      <c r="B278" s="104" t="s">
        <v>285</v>
      </c>
      <c r="C278" s="104"/>
      <c r="D278" s="104"/>
      <c r="E278" s="104"/>
      <c r="F278" s="104"/>
      <c r="G278" s="104"/>
    </row>
    <row r="279" spans="1:16" ht="69.95" customHeight="1">
      <c r="A279" s="61" t="s">
        <v>147</v>
      </c>
      <c r="B279" s="104" t="s">
        <v>209</v>
      </c>
      <c r="C279" s="104"/>
      <c r="D279" s="104"/>
      <c r="E279" s="104"/>
      <c r="F279" s="104"/>
      <c r="G279" s="104"/>
    </row>
    <row r="280" spans="1:16" ht="69.95" customHeight="1">
      <c r="A280" s="20" t="s">
        <v>207</v>
      </c>
      <c r="B280" s="39"/>
      <c r="C280" s="39"/>
      <c r="D280" s="39"/>
      <c r="E280" s="40"/>
      <c r="F280" s="40"/>
      <c r="G280" s="40"/>
    </row>
    <row r="281" spans="1:16" ht="69.95" customHeight="1" thickBot="1">
      <c r="A281" s="62" t="s">
        <v>208</v>
      </c>
      <c r="B281" s="66">
        <v>35500</v>
      </c>
      <c r="C281" s="66">
        <v>35500</v>
      </c>
      <c r="D281" s="66">
        <v>35500</v>
      </c>
      <c r="E281" s="67">
        <v>15171.2</v>
      </c>
      <c r="F281" s="67">
        <v>16171.2</v>
      </c>
      <c r="G281" s="68">
        <v>16171.2</v>
      </c>
    </row>
    <row r="282" spans="1:16" ht="69.95" customHeight="1">
      <c r="A282" s="61" t="s">
        <v>51</v>
      </c>
      <c r="B282" s="104" t="s">
        <v>286</v>
      </c>
      <c r="C282" s="104"/>
      <c r="D282" s="104"/>
      <c r="E282" s="104"/>
      <c r="F282" s="104"/>
      <c r="G282" s="104"/>
    </row>
    <row r="283" spans="1:16" ht="69.95" customHeight="1">
      <c r="A283" s="61" t="s">
        <v>147</v>
      </c>
      <c r="B283" s="104" t="s">
        <v>216</v>
      </c>
      <c r="C283" s="104"/>
      <c r="D283" s="104"/>
      <c r="E283" s="104"/>
      <c r="F283" s="104"/>
      <c r="G283" s="104"/>
    </row>
    <row r="284" spans="1:16" ht="69.95" customHeight="1">
      <c r="A284" s="20" t="s">
        <v>207</v>
      </c>
      <c r="B284" s="39"/>
      <c r="C284" s="39"/>
      <c r="D284" s="39"/>
      <c r="E284" s="40"/>
      <c r="F284" s="40"/>
      <c r="G284" s="40"/>
    </row>
    <row r="285" spans="1:16" ht="69.95" customHeight="1" thickBot="1">
      <c r="A285" s="62" t="s">
        <v>208</v>
      </c>
      <c r="B285" s="66">
        <v>8120</v>
      </c>
      <c r="C285" s="66">
        <v>8120</v>
      </c>
      <c r="D285" s="66">
        <v>8120</v>
      </c>
      <c r="E285" s="67">
        <v>53558.8</v>
      </c>
      <c r="F285" s="67">
        <v>49298.3</v>
      </c>
      <c r="G285" s="68">
        <v>50063.7</v>
      </c>
    </row>
    <row r="286" spans="1:16" ht="69.95" customHeight="1">
      <c r="A286" s="61" t="s">
        <v>51</v>
      </c>
      <c r="B286" s="104" t="s">
        <v>286</v>
      </c>
      <c r="C286" s="104"/>
      <c r="D286" s="104"/>
      <c r="E286" s="104"/>
      <c r="F286" s="104"/>
      <c r="G286" s="104"/>
      <c r="J286" s="10"/>
      <c r="K286" s="10"/>
      <c r="L286" s="10"/>
      <c r="M286" s="10"/>
    </row>
    <row r="287" spans="1:16" ht="69.95" customHeight="1">
      <c r="A287" s="61" t="s">
        <v>147</v>
      </c>
      <c r="B287" s="104" t="s">
        <v>217</v>
      </c>
      <c r="C287" s="104"/>
      <c r="D287" s="104"/>
      <c r="E287" s="104"/>
      <c r="F287" s="104"/>
      <c r="G287" s="104"/>
      <c r="J287" s="10"/>
      <c r="K287" s="10"/>
      <c r="L287" s="10"/>
      <c r="M287" s="10"/>
    </row>
    <row r="288" spans="1:16" ht="69.95" customHeight="1">
      <c r="A288" s="20" t="s">
        <v>207</v>
      </c>
      <c r="B288" s="39"/>
      <c r="C288" s="39"/>
      <c r="D288" s="39"/>
      <c r="E288" s="40"/>
      <c r="F288" s="40"/>
      <c r="G288" s="40"/>
      <c r="J288" s="10"/>
      <c r="K288" s="10"/>
      <c r="L288" s="10"/>
      <c r="M288" s="10"/>
    </row>
    <row r="289" spans="1:13" ht="69.95" customHeight="1" thickBot="1">
      <c r="A289" s="62" t="s">
        <v>208</v>
      </c>
      <c r="B289" s="66">
        <v>92500</v>
      </c>
      <c r="C289" s="66">
        <v>92500</v>
      </c>
      <c r="D289" s="66">
        <v>92500</v>
      </c>
      <c r="E289" s="67">
        <v>53558.8</v>
      </c>
      <c r="F289" s="67">
        <v>49298.3</v>
      </c>
      <c r="G289" s="68">
        <v>50063.7</v>
      </c>
      <c r="J289" s="10"/>
      <c r="K289" s="10"/>
      <c r="L289" s="10"/>
      <c r="M289" s="10"/>
    </row>
    <row r="290" spans="1:13" ht="69.95" customHeight="1">
      <c r="A290" s="61" t="s">
        <v>51</v>
      </c>
      <c r="B290" s="104" t="s">
        <v>287</v>
      </c>
      <c r="C290" s="104"/>
      <c r="D290" s="104"/>
      <c r="E290" s="104"/>
      <c r="F290" s="104"/>
      <c r="G290" s="104"/>
      <c r="J290" s="10"/>
      <c r="K290" s="10"/>
      <c r="L290" s="10"/>
      <c r="M290" s="10"/>
    </row>
    <row r="291" spans="1:13" ht="69.95" customHeight="1">
      <c r="A291" s="61" t="s">
        <v>147</v>
      </c>
      <c r="B291" s="104" t="s">
        <v>218</v>
      </c>
      <c r="C291" s="104"/>
      <c r="D291" s="104"/>
      <c r="E291" s="104"/>
      <c r="F291" s="104"/>
      <c r="G291" s="104"/>
    </row>
    <row r="292" spans="1:13" ht="69.95" customHeight="1">
      <c r="A292" s="20" t="s">
        <v>207</v>
      </c>
      <c r="B292" s="39"/>
      <c r="C292" s="39"/>
      <c r="D292" s="39"/>
      <c r="E292" s="40"/>
      <c r="F292" s="40"/>
      <c r="G292" s="40"/>
      <c r="J292" s="10"/>
      <c r="K292" s="10"/>
      <c r="L292" s="10"/>
      <c r="M292" s="10"/>
    </row>
    <row r="293" spans="1:13" ht="69.95" customHeight="1" thickBot="1">
      <c r="A293" s="62" t="s">
        <v>208</v>
      </c>
      <c r="B293" s="66">
        <v>22830</v>
      </c>
      <c r="C293" s="66">
        <v>22830</v>
      </c>
      <c r="D293" s="66">
        <v>22830</v>
      </c>
      <c r="E293" s="67">
        <v>60113.599999999999</v>
      </c>
      <c r="F293" s="67">
        <v>60901.1</v>
      </c>
      <c r="G293" s="68">
        <v>60901.1</v>
      </c>
    </row>
    <row r="294" spans="1:13" ht="69.95" customHeight="1">
      <c r="A294" s="61" t="s">
        <v>51</v>
      </c>
      <c r="B294" s="104" t="s">
        <v>287</v>
      </c>
      <c r="C294" s="104"/>
      <c r="D294" s="104"/>
      <c r="E294" s="104"/>
      <c r="F294" s="104"/>
      <c r="G294" s="104"/>
    </row>
    <row r="295" spans="1:13" ht="69.95" customHeight="1">
      <c r="A295" s="61" t="s">
        <v>147</v>
      </c>
      <c r="B295" s="104" t="s">
        <v>219</v>
      </c>
      <c r="C295" s="104"/>
      <c r="D295" s="104"/>
      <c r="E295" s="104"/>
      <c r="F295" s="104"/>
      <c r="G295" s="104"/>
    </row>
    <row r="296" spans="1:13" ht="69.95" customHeight="1">
      <c r="A296" s="20" t="s">
        <v>207</v>
      </c>
      <c r="B296" s="39"/>
      <c r="C296" s="39"/>
      <c r="D296" s="39"/>
      <c r="E296" s="40"/>
      <c r="F296" s="40"/>
      <c r="G296" s="40"/>
      <c r="J296" s="10"/>
      <c r="K296" s="10"/>
      <c r="L296" s="10"/>
      <c r="M296" s="10"/>
    </row>
    <row r="297" spans="1:13" ht="69.95" customHeight="1" thickBot="1">
      <c r="A297" s="62" t="s">
        <v>208</v>
      </c>
      <c r="B297" s="66">
        <v>1285</v>
      </c>
      <c r="C297" s="66">
        <v>1285</v>
      </c>
      <c r="D297" s="66">
        <v>1285</v>
      </c>
      <c r="E297" s="67">
        <v>60113.599999999999</v>
      </c>
      <c r="F297" s="67">
        <v>60901.1</v>
      </c>
      <c r="G297" s="68">
        <v>60901.1</v>
      </c>
    </row>
    <row r="298" spans="1:13" ht="69.95" customHeight="1">
      <c r="A298" s="61" t="s">
        <v>158</v>
      </c>
      <c r="B298" s="90" t="s">
        <v>153</v>
      </c>
      <c r="C298" s="90"/>
      <c r="D298" s="90"/>
      <c r="E298" s="90"/>
      <c r="F298" s="90"/>
      <c r="G298" s="90"/>
    </row>
    <row r="299" spans="1:13" ht="69.95" customHeight="1">
      <c r="A299" s="61" t="s">
        <v>159</v>
      </c>
      <c r="B299" s="104" t="s">
        <v>65</v>
      </c>
      <c r="C299" s="104"/>
      <c r="D299" s="104"/>
      <c r="E299" s="104"/>
      <c r="F299" s="104"/>
      <c r="G299" s="104"/>
    </row>
    <row r="300" spans="1:13" ht="69.95" customHeight="1">
      <c r="A300" s="20" t="s">
        <v>62</v>
      </c>
      <c r="B300" s="39"/>
      <c r="C300" s="39"/>
      <c r="D300" s="39"/>
      <c r="E300" s="40"/>
      <c r="F300" s="40"/>
      <c r="G300" s="40"/>
      <c r="J300" s="10"/>
      <c r="K300" s="10"/>
      <c r="L300" s="10"/>
      <c r="M300" s="10"/>
    </row>
    <row r="301" spans="1:13" ht="69.95" customHeight="1">
      <c r="A301" s="62" t="s">
        <v>248</v>
      </c>
      <c r="B301" s="63">
        <v>767</v>
      </c>
      <c r="C301" s="63">
        <v>767</v>
      </c>
      <c r="D301" s="63">
        <v>767</v>
      </c>
      <c r="E301" s="64">
        <v>3364.2</v>
      </c>
      <c r="F301" s="64">
        <v>3420.3</v>
      </c>
      <c r="G301" s="65">
        <v>3425.1</v>
      </c>
    </row>
    <row r="302" spans="1:13" ht="69.95" customHeight="1">
      <c r="A302" s="61" t="s">
        <v>158</v>
      </c>
      <c r="B302" s="90" t="s">
        <v>154</v>
      </c>
      <c r="C302" s="90"/>
      <c r="D302" s="90"/>
      <c r="E302" s="90"/>
      <c r="F302" s="90"/>
      <c r="G302" s="90"/>
    </row>
    <row r="303" spans="1:13" ht="69.95" customHeight="1">
      <c r="A303" s="61" t="s">
        <v>159</v>
      </c>
      <c r="B303" s="104" t="s">
        <v>65</v>
      </c>
      <c r="C303" s="104"/>
      <c r="D303" s="104"/>
      <c r="E303" s="104"/>
      <c r="F303" s="104"/>
      <c r="G303" s="104"/>
    </row>
    <row r="304" spans="1:13" ht="69.95" customHeight="1">
      <c r="A304" s="20" t="s">
        <v>62</v>
      </c>
      <c r="B304" s="39"/>
      <c r="C304" s="39"/>
      <c r="D304" s="39"/>
      <c r="E304" s="40"/>
      <c r="F304" s="40"/>
      <c r="G304" s="40"/>
    </row>
    <row r="305" spans="1:7" ht="69.95" customHeight="1">
      <c r="A305" s="62" t="s">
        <v>248</v>
      </c>
      <c r="B305" s="63">
        <v>5110</v>
      </c>
      <c r="C305" s="63">
        <v>5110</v>
      </c>
      <c r="D305" s="63">
        <v>5110</v>
      </c>
      <c r="E305" s="64">
        <v>77632.899999999994</v>
      </c>
      <c r="F305" s="64">
        <v>78959</v>
      </c>
      <c r="G305" s="65">
        <v>79065.7</v>
      </c>
    </row>
    <row r="306" spans="1:7" ht="69.95" customHeight="1">
      <c r="A306" s="61" t="s">
        <v>158</v>
      </c>
      <c r="B306" s="90" t="s">
        <v>155</v>
      </c>
      <c r="C306" s="90"/>
      <c r="D306" s="90"/>
      <c r="E306" s="90"/>
      <c r="F306" s="90"/>
      <c r="G306" s="90"/>
    </row>
    <row r="307" spans="1:7" ht="69.95" customHeight="1">
      <c r="A307" s="61" t="s">
        <v>159</v>
      </c>
      <c r="B307" s="104" t="s">
        <v>156</v>
      </c>
      <c r="C307" s="104"/>
      <c r="D307" s="104"/>
      <c r="E307" s="104"/>
      <c r="F307" s="104"/>
      <c r="G307" s="104"/>
    </row>
    <row r="308" spans="1:7" ht="69.95" customHeight="1">
      <c r="A308" s="20" t="s">
        <v>62</v>
      </c>
      <c r="B308" s="39"/>
      <c r="C308" s="39"/>
      <c r="D308" s="39"/>
      <c r="E308" s="40"/>
      <c r="F308" s="40"/>
      <c r="G308" s="40"/>
    </row>
    <row r="309" spans="1:7" ht="69.95" customHeight="1">
      <c r="A309" s="62" t="s">
        <v>248</v>
      </c>
      <c r="B309" s="63">
        <v>6402</v>
      </c>
      <c r="C309" s="63">
        <v>6402</v>
      </c>
      <c r="D309" s="63">
        <v>6402</v>
      </c>
      <c r="E309" s="64">
        <v>215610.2</v>
      </c>
      <c r="F309" s="64">
        <v>219327.1</v>
      </c>
      <c r="G309" s="65">
        <v>219618.9</v>
      </c>
    </row>
    <row r="310" spans="1:7" ht="69.95" customHeight="1">
      <c r="A310" s="61" t="s">
        <v>158</v>
      </c>
      <c r="B310" s="90" t="s">
        <v>157</v>
      </c>
      <c r="C310" s="90"/>
      <c r="D310" s="90"/>
      <c r="E310" s="90"/>
      <c r="F310" s="90"/>
      <c r="G310" s="90"/>
    </row>
    <row r="311" spans="1:7" ht="69.95" customHeight="1">
      <c r="A311" s="61" t="s">
        <v>159</v>
      </c>
      <c r="B311" s="104" t="s">
        <v>204</v>
      </c>
      <c r="C311" s="104"/>
      <c r="D311" s="104"/>
      <c r="E311" s="104"/>
      <c r="F311" s="104"/>
      <c r="G311" s="104"/>
    </row>
    <row r="312" spans="1:7" ht="69.95" customHeight="1">
      <c r="A312" s="20" t="s">
        <v>62</v>
      </c>
      <c r="B312" s="39"/>
      <c r="C312" s="39"/>
      <c r="D312" s="39"/>
      <c r="E312" s="40"/>
      <c r="F312" s="40"/>
      <c r="G312" s="40"/>
    </row>
    <row r="313" spans="1:7" ht="69.95" customHeight="1">
      <c r="A313" s="62" t="s">
        <v>248</v>
      </c>
      <c r="B313" s="63">
        <v>40388</v>
      </c>
      <c r="C313" s="63">
        <v>40388</v>
      </c>
      <c r="D313" s="63">
        <v>40388</v>
      </c>
      <c r="E313" s="64">
        <v>250193.3</v>
      </c>
      <c r="F313" s="64">
        <v>254568.7</v>
      </c>
      <c r="G313" s="65">
        <v>255989.8</v>
      </c>
    </row>
    <row r="314" spans="1:7" ht="69.95" customHeight="1">
      <c r="A314" s="20" t="s">
        <v>158</v>
      </c>
      <c r="B314" s="105" t="s">
        <v>273</v>
      </c>
      <c r="C314" s="105"/>
      <c r="D314" s="105"/>
      <c r="E314" s="105"/>
      <c r="F314" s="105"/>
      <c r="G314" s="105"/>
    </row>
    <row r="315" spans="1:7" ht="69.95" customHeight="1">
      <c r="A315" s="20" t="s">
        <v>159</v>
      </c>
      <c r="B315" s="105" t="s">
        <v>244</v>
      </c>
      <c r="C315" s="105"/>
      <c r="D315" s="105"/>
      <c r="E315" s="105"/>
      <c r="F315" s="105"/>
      <c r="G315" s="105"/>
    </row>
    <row r="316" spans="1:7" ht="69.95" customHeight="1">
      <c r="A316" s="20" t="s">
        <v>62</v>
      </c>
      <c r="B316" s="55"/>
      <c r="C316" s="55"/>
      <c r="D316" s="55"/>
      <c r="E316" s="57"/>
      <c r="F316" s="57"/>
      <c r="G316" s="57"/>
    </row>
    <row r="317" spans="1:7" ht="69.95" customHeight="1">
      <c r="A317" s="20" t="s">
        <v>234</v>
      </c>
      <c r="B317" s="55">
        <v>64638</v>
      </c>
      <c r="C317" s="55">
        <v>64638</v>
      </c>
      <c r="D317" s="55">
        <v>64638</v>
      </c>
      <c r="E317" s="59">
        <v>3324733.5</v>
      </c>
      <c r="F317" s="59">
        <v>3355441.2</v>
      </c>
      <c r="G317" s="59">
        <v>3355053.8</v>
      </c>
    </row>
    <row r="318" spans="1:7" ht="69.95" customHeight="1">
      <c r="A318" s="19" t="s">
        <v>158</v>
      </c>
      <c r="B318" s="75" t="s">
        <v>288</v>
      </c>
      <c r="C318" s="75"/>
      <c r="D318" s="75"/>
      <c r="E318" s="75"/>
      <c r="F318" s="75"/>
      <c r="G318" s="75"/>
    </row>
    <row r="319" spans="1:7" ht="69.95" customHeight="1">
      <c r="A319" s="19" t="s">
        <v>159</v>
      </c>
      <c r="B319" s="75" t="s">
        <v>220</v>
      </c>
      <c r="C319" s="75"/>
      <c r="D319" s="75"/>
      <c r="E319" s="75"/>
      <c r="F319" s="75"/>
      <c r="G319" s="75"/>
    </row>
    <row r="320" spans="1:7" ht="69.95" customHeight="1">
      <c r="A320" s="20" t="s">
        <v>62</v>
      </c>
      <c r="B320" s="7"/>
      <c r="C320" s="7"/>
      <c r="D320" s="7"/>
      <c r="E320" s="8"/>
      <c r="F320" s="8"/>
      <c r="G320" s="8"/>
    </row>
    <row r="321" spans="1:14" ht="69.95" customHeight="1">
      <c r="A321" s="19" t="s">
        <v>234</v>
      </c>
      <c r="B321" s="7">
        <v>6149</v>
      </c>
      <c r="C321" s="7">
        <v>6149</v>
      </c>
      <c r="D321" s="7">
        <v>6149</v>
      </c>
      <c r="E321" s="8">
        <v>190873.60000000001</v>
      </c>
      <c r="F321" s="8">
        <v>199128.6</v>
      </c>
      <c r="G321" s="8">
        <v>212631.6</v>
      </c>
    </row>
    <row r="322" spans="1:14" ht="69.95" customHeight="1">
      <c r="A322" s="19" t="s">
        <v>158</v>
      </c>
      <c r="B322" s="75" t="s">
        <v>289</v>
      </c>
      <c r="C322" s="75"/>
      <c r="D322" s="75"/>
      <c r="E322" s="75"/>
      <c r="F322" s="75"/>
      <c r="G322" s="75"/>
    </row>
    <row r="323" spans="1:14" ht="69.95" customHeight="1">
      <c r="A323" s="19" t="s">
        <v>159</v>
      </c>
      <c r="B323" s="75" t="s">
        <v>235</v>
      </c>
      <c r="C323" s="75"/>
      <c r="D323" s="75"/>
      <c r="E323" s="75"/>
      <c r="F323" s="75"/>
      <c r="G323" s="75"/>
    </row>
    <row r="324" spans="1:14" ht="69.95" customHeight="1">
      <c r="A324" s="20" t="s">
        <v>62</v>
      </c>
      <c r="B324" s="7"/>
      <c r="C324" s="7"/>
      <c r="D324" s="7"/>
      <c r="E324" s="8"/>
      <c r="F324" s="8"/>
      <c r="G324" s="8"/>
    </row>
    <row r="325" spans="1:14" ht="69.95" customHeight="1">
      <c r="A325" s="19" t="s">
        <v>234</v>
      </c>
      <c r="B325" s="7">
        <v>1218</v>
      </c>
      <c r="C325" s="7">
        <v>1218</v>
      </c>
      <c r="D325" s="7">
        <v>1218</v>
      </c>
      <c r="E325" s="8">
        <v>56674.5</v>
      </c>
      <c r="F325" s="8">
        <v>59125.599999999999</v>
      </c>
      <c r="G325" s="8">
        <v>63134.9</v>
      </c>
    </row>
    <row r="326" spans="1:14" ht="69.95" customHeight="1">
      <c r="A326" s="19" t="s">
        <v>158</v>
      </c>
      <c r="B326" s="75" t="s">
        <v>290</v>
      </c>
      <c r="C326" s="75"/>
      <c r="D326" s="75"/>
      <c r="E326" s="75"/>
      <c r="F326" s="75"/>
      <c r="G326" s="75"/>
    </row>
    <row r="327" spans="1:14" ht="69.95" customHeight="1">
      <c r="A327" s="19" t="s">
        <v>159</v>
      </c>
      <c r="B327" s="75" t="s">
        <v>235</v>
      </c>
      <c r="C327" s="75"/>
      <c r="D327" s="75"/>
      <c r="E327" s="75"/>
      <c r="F327" s="75"/>
      <c r="G327" s="75"/>
    </row>
    <row r="328" spans="1:14" ht="69.95" customHeight="1">
      <c r="A328" s="20" t="s">
        <v>62</v>
      </c>
      <c r="B328" s="7"/>
      <c r="C328" s="7"/>
      <c r="D328" s="7"/>
      <c r="E328" s="8"/>
      <c r="F328" s="8"/>
      <c r="G328" s="8"/>
    </row>
    <row r="329" spans="1:14" ht="69.95" customHeight="1">
      <c r="A329" s="19" t="s">
        <v>234</v>
      </c>
      <c r="B329" s="7">
        <v>4162</v>
      </c>
      <c r="C329" s="7">
        <v>4162</v>
      </c>
      <c r="D329" s="7">
        <v>4162</v>
      </c>
      <c r="E329" s="8">
        <v>86570.4</v>
      </c>
      <c r="F329" s="8">
        <v>90314.5</v>
      </c>
      <c r="G329" s="8">
        <v>96438.7</v>
      </c>
    </row>
    <row r="330" spans="1:14" ht="69.95" customHeight="1">
      <c r="A330" s="19" t="s">
        <v>158</v>
      </c>
      <c r="B330" s="75" t="s">
        <v>291</v>
      </c>
      <c r="C330" s="75"/>
      <c r="D330" s="75"/>
      <c r="E330" s="75"/>
      <c r="F330" s="75"/>
      <c r="G330" s="75"/>
      <c r="J330" s="11"/>
      <c r="K330" s="11"/>
      <c r="L330" s="11"/>
      <c r="M330" s="11"/>
      <c r="N330" s="11"/>
    </row>
    <row r="331" spans="1:14" ht="69.95" customHeight="1">
      <c r="A331" s="19" t="s">
        <v>159</v>
      </c>
      <c r="B331" s="75" t="s">
        <v>235</v>
      </c>
      <c r="C331" s="75"/>
      <c r="D331" s="75"/>
      <c r="E331" s="75"/>
      <c r="F331" s="75"/>
      <c r="G331" s="75"/>
      <c r="J331" s="11"/>
      <c r="K331" s="11"/>
      <c r="L331" s="11"/>
      <c r="M331" s="11"/>
      <c r="N331" s="11"/>
    </row>
    <row r="332" spans="1:14" ht="69.95" customHeight="1">
      <c r="A332" s="20" t="s">
        <v>62</v>
      </c>
      <c r="B332" s="7"/>
      <c r="C332" s="7"/>
      <c r="D332" s="7"/>
      <c r="E332" s="8"/>
      <c r="F332" s="8"/>
      <c r="G332" s="8"/>
      <c r="J332" s="11"/>
      <c r="K332" s="11"/>
      <c r="L332" s="11"/>
      <c r="M332" s="11"/>
      <c r="N332" s="11"/>
    </row>
    <row r="333" spans="1:14" ht="69.95" customHeight="1">
      <c r="A333" s="19" t="s">
        <v>234</v>
      </c>
      <c r="B333" s="7">
        <v>186</v>
      </c>
      <c r="C333" s="7">
        <v>186</v>
      </c>
      <c r="D333" s="7">
        <v>186</v>
      </c>
      <c r="E333" s="8">
        <v>3427.5</v>
      </c>
      <c r="F333" s="8">
        <v>3575.8</v>
      </c>
      <c r="G333" s="8">
        <v>3818.3</v>
      </c>
      <c r="J333" s="11"/>
      <c r="K333" s="11"/>
      <c r="L333" s="11"/>
      <c r="M333" s="11"/>
      <c r="N333" s="11"/>
    </row>
    <row r="334" spans="1:14" ht="69.95" customHeight="1">
      <c r="A334" s="19" t="s">
        <v>158</v>
      </c>
      <c r="B334" s="76" t="s">
        <v>292</v>
      </c>
      <c r="C334" s="77"/>
      <c r="D334" s="77"/>
      <c r="E334" s="77"/>
      <c r="F334" s="77"/>
      <c r="G334" s="78"/>
      <c r="J334" s="11"/>
      <c r="K334" s="14"/>
      <c r="L334" s="14"/>
      <c r="M334" s="14"/>
      <c r="N334" s="14"/>
    </row>
    <row r="335" spans="1:14" ht="69.95" customHeight="1">
      <c r="A335" s="19" t="s">
        <v>159</v>
      </c>
      <c r="B335" s="75" t="s">
        <v>235</v>
      </c>
      <c r="C335" s="75"/>
      <c r="D335" s="75"/>
      <c r="E335" s="75"/>
      <c r="F335" s="75"/>
      <c r="G335" s="75"/>
      <c r="J335" s="11"/>
      <c r="K335" s="14"/>
      <c r="L335" s="14"/>
      <c r="M335" s="14"/>
      <c r="N335" s="14"/>
    </row>
    <row r="336" spans="1:14" ht="69.95" customHeight="1">
      <c r="A336" s="20" t="s">
        <v>62</v>
      </c>
      <c r="B336" s="7"/>
      <c r="C336" s="7"/>
      <c r="D336" s="7"/>
      <c r="E336" s="8"/>
      <c r="F336" s="8"/>
      <c r="G336" s="8"/>
      <c r="J336" s="11"/>
      <c r="K336" s="14"/>
      <c r="L336" s="14"/>
      <c r="M336" s="14"/>
      <c r="N336" s="14"/>
    </row>
    <row r="337" spans="1:16" ht="69.95" customHeight="1">
      <c r="A337" s="19" t="s">
        <v>234</v>
      </c>
      <c r="B337" s="7">
        <v>714</v>
      </c>
      <c r="C337" s="7">
        <v>714</v>
      </c>
      <c r="D337" s="7">
        <v>714</v>
      </c>
      <c r="E337" s="8">
        <v>30173.7</v>
      </c>
      <c r="F337" s="8">
        <v>31478.7</v>
      </c>
      <c r="G337" s="8">
        <v>33613.300000000003</v>
      </c>
      <c r="J337" s="11"/>
      <c r="K337" s="14"/>
      <c r="L337" s="14"/>
      <c r="M337" s="14"/>
      <c r="N337" s="14"/>
    </row>
    <row r="338" spans="1:16" ht="69.95" customHeight="1">
      <c r="A338" s="19" t="s">
        <v>158</v>
      </c>
      <c r="B338" s="75" t="s">
        <v>293</v>
      </c>
      <c r="C338" s="75"/>
      <c r="D338" s="75"/>
      <c r="E338" s="75"/>
      <c r="F338" s="75"/>
      <c r="G338" s="75"/>
      <c r="J338" s="11"/>
      <c r="K338" s="11"/>
      <c r="L338" s="14"/>
      <c r="M338" s="14"/>
      <c r="N338" s="14"/>
    </row>
    <row r="339" spans="1:16" ht="69.95" customHeight="1">
      <c r="A339" s="19" t="s">
        <v>159</v>
      </c>
      <c r="B339" s="75" t="s">
        <v>235</v>
      </c>
      <c r="C339" s="75"/>
      <c r="D339" s="75"/>
      <c r="E339" s="75"/>
      <c r="F339" s="75"/>
      <c r="G339" s="75"/>
      <c r="J339" s="11"/>
      <c r="K339" s="11"/>
      <c r="L339" s="11"/>
      <c r="M339" s="11"/>
      <c r="N339" s="11"/>
    </row>
    <row r="340" spans="1:16" ht="69.95" customHeight="1">
      <c r="A340" s="20" t="s">
        <v>62</v>
      </c>
      <c r="B340" s="7"/>
      <c r="C340" s="7"/>
      <c r="D340" s="7"/>
      <c r="E340" s="8"/>
      <c r="F340" s="8"/>
      <c r="G340" s="8"/>
      <c r="J340" s="11"/>
      <c r="K340" s="11"/>
      <c r="L340" s="11"/>
      <c r="M340" s="11"/>
      <c r="N340" s="11"/>
    </row>
    <row r="341" spans="1:16" ht="69.95" customHeight="1">
      <c r="A341" s="19" t="s">
        <v>234</v>
      </c>
      <c r="B341" s="7">
        <v>15508</v>
      </c>
      <c r="C341" s="7">
        <v>15508</v>
      </c>
      <c r="D341" s="7">
        <v>15508</v>
      </c>
      <c r="E341" s="8">
        <v>207051.4</v>
      </c>
      <c r="F341" s="8">
        <v>216006.2</v>
      </c>
      <c r="G341" s="8">
        <v>230653.6</v>
      </c>
      <c r="J341" s="11"/>
      <c r="K341" s="11"/>
      <c r="L341" s="11"/>
      <c r="M341" s="11"/>
      <c r="N341" s="11"/>
    </row>
    <row r="342" spans="1:16" ht="69.95" customHeight="1">
      <c r="A342" s="19" t="s">
        <v>158</v>
      </c>
      <c r="B342" s="75" t="s">
        <v>294</v>
      </c>
      <c r="C342" s="75"/>
      <c r="D342" s="75"/>
      <c r="E342" s="75"/>
      <c r="F342" s="75"/>
      <c r="G342" s="75"/>
      <c r="J342" s="11"/>
      <c r="K342" s="11"/>
      <c r="L342" s="11"/>
      <c r="M342" s="11"/>
      <c r="N342" s="11"/>
    </row>
    <row r="343" spans="1:16" ht="69.95" customHeight="1">
      <c r="A343" s="19" t="s">
        <v>159</v>
      </c>
      <c r="B343" s="75" t="s">
        <v>235</v>
      </c>
      <c r="C343" s="75"/>
      <c r="D343" s="75"/>
      <c r="E343" s="75"/>
      <c r="F343" s="75"/>
      <c r="G343" s="75"/>
      <c r="K343" s="11"/>
      <c r="L343" s="14"/>
      <c r="M343" s="14"/>
      <c r="N343" s="14"/>
      <c r="O343" s="14"/>
      <c r="P343" s="11"/>
    </row>
    <row r="344" spans="1:16" ht="69.95" customHeight="1">
      <c r="A344" s="20" t="s">
        <v>62</v>
      </c>
      <c r="B344" s="7"/>
      <c r="C344" s="7"/>
      <c r="D344" s="7"/>
      <c r="E344" s="8"/>
      <c r="F344" s="8"/>
      <c r="G344" s="8"/>
      <c r="K344" s="11"/>
      <c r="L344" s="14"/>
      <c r="M344" s="14"/>
      <c r="N344" s="14"/>
      <c r="O344" s="14"/>
      <c r="P344" s="11"/>
    </row>
    <row r="345" spans="1:16" ht="69.95" customHeight="1">
      <c r="A345" s="19" t="s">
        <v>234</v>
      </c>
      <c r="B345" s="7">
        <v>10111</v>
      </c>
      <c r="C345" s="7">
        <v>10111</v>
      </c>
      <c r="D345" s="7">
        <v>10111</v>
      </c>
      <c r="E345" s="8">
        <v>539548.30000000005</v>
      </c>
      <c r="F345" s="8">
        <v>562883.1</v>
      </c>
      <c r="G345" s="8">
        <v>601052.30000000005</v>
      </c>
      <c r="K345" s="11"/>
      <c r="L345" s="14"/>
      <c r="M345" s="14"/>
      <c r="N345" s="14"/>
      <c r="O345" s="14"/>
      <c r="P345" s="11"/>
    </row>
    <row r="346" spans="1:16" ht="69.95" customHeight="1">
      <c r="A346" s="20" t="s">
        <v>158</v>
      </c>
      <c r="B346" s="75" t="s">
        <v>295</v>
      </c>
      <c r="C346" s="75"/>
      <c r="D346" s="75"/>
      <c r="E346" s="75"/>
      <c r="F346" s="75"/>
      <c r="G346" s="75"/>
      <c r="K346" s="11"/>
      <c r="L346" s="14"/>
      <c r="M346" s="14"/>
      <c r="N346" s="14"/>
      <c r="O346" s="14"/>
      <c r="P346" s="11"/>
    </row>
    <row r="347" spans="1:16" ht="69.95" customHeight="1">
      <c r="A347" s="19" t="s">
        <v>159</v>
      </c>
      <c r="B347" s="75" t="s">
        <v>235</v>
      </c>
      <c r="C347" s="75"/>
      <c r="D347" s="75"/>
      <c r="E347" s="75"/>
      <c r="F347" s="75"/>
      <c r="G347" s="75"/>
    </row>
    <row r="348" spans="1:16" ht="69.95" customHeight="1">
      <c r="A348" s="20" t="s">
        <v>62</v>
      </c>
      <c r="B348" s="7"/>
      <c r="C348" s="7"/>
      <c r="D348" s="7"/>
      <c r="E348" s="8"/>
      <c r="F348" s="8"/>
      <c r="G348" s="8"/>
    </row>
    <row r="349" spans="1:16" ht="69.95" customHeight="1">
      <c r="A349" s="19" t="s">
        <v>234</v>
      </c>
      <c r="B349" s="7">
        <v>2684</v>
      </c>
      <c r="C349" s="7">
        <v>2684</v>
      </c>
      <c r="D349" s="7">
        <v>2684</v>
      </c>
      <c r="E349" s="8">
        <v>595088.6</v>
      </c>
      <c r="F349" s="8">
        <v>620825.5</v>
      </c>
      <c r="G349" s="8">
        <v>662923.80000000005</v>
      </c>
    </row>
    <row r="350" spans="1:16" ht="69.95" customHeight="1">
      <c r="A350" s="19" t="s">
        <v>158</v>
      </c>
      <c r="B350" s="75" t="s">
        <v>296</v>
      </c>
      <c r="C350" s="75"/>
      <c r="D350" s="75"/>
      <c r="E350" s="75"/>
      <c r="F350" s="75"/>
      <c r="G350" s="75"/>
    </row>
    <row r="351" spans="1:16" ht="69.95" customHeight="1">
      <c r="A351" s="19" t="s">
        <v>159</v>
      </c>
      <c r="B351" s="75" t="s">
        <v>235</v>
      </c>
      <c r="C351" s="75"/>
      <c r="D351" s="75"/>
      <c r="E351" s="75"/>
      <c r="F351" s="75"/>
      <c r="G351" s="75"/>
    </row>
    <row r="352" spans="1:16" ht="69.95" customHeight="1">
      <c r="A352" s="20" t="s">
        <v>62</v>
      </c>
      <c r="B352" s="7"/>
      <c r="C352" s="7"/>
      <c r="D352" s="7"/>
      <c r="E352" s="8"/>
      <c r="F352" s="8"/>
      <c r="G352" s="8"/>
    </row>
    <row r="353" spans="1:7" ht="69.95" customHeight="1">
      <c r="A353" s="19" t="s">
        <v>234</v>
      </c>
      <c r="B353" s="7">
        <v>2287</v>
      </c>
      <c r="C353" s="7">
        <v>2287</v>
      </c>
      <c r="D353" s="7">
        <v>2287</v>
      </c>
      <c r="E353" s="8">
        <v>132339.9</v>
      </c>
      <c r="F353" s="8">
        <v>138063.4</v>
      </c>
      <c r="G353" s="8">
        <v>147425.5</v>
      </c>
    </row>
    <row r="354" spans="1:7" ht="69.95" customHeight="1">
      <c r="A354" s="19" t="s">
        <v>158</v>
      </c>
      <c r="B354" s="75" t="s">
        <v>297</v>
      </c>
      <c r="C354" s="75"/>
      <c r="D354" s="75"/>
      <c r="E354" s="75"/>
      <c r="F354" s="75"/>
      <c r="G354" s="75"/>
    </row>
    <row r="355" spans="1:7" ht="69.95" customHeight="1">
      <c r="A355" s="19" t="s">
        <v>159</v>
      </c>
      <c r="B355" s="75" t="s">
        <v>235</v>
      </c>
      <c r="C355" s="75"/>
      <c r="D355" s="75"/>
      <c r="E355" s="75"/>
      <c r="F355" s="75"/>
      <c r="G355" s="75"/>
    </row>
    <row r="356" spans="1:7" ht="69.95" customHeight="1">
      <c r="A356" s="20" t="s">
        <v>62</v>
      </c>
      <c r="B356" s="7"/>
      <c r="C356" s="7"/>
      <c r="D356" s="7"/>
      <c r="E356" s="8"/>
      <c r="F356" s="8"/>
      <c r="G356" s="8"/>
    </row>
    <row r="357" spans="1:7" ht="69.95" customHeight="1">
      <c r="A357" s="19" t="s">
        <v>234</v>
      </c>
      <c r="B357" s="7">
        <v>158</v>
      </c>
      <c r="C357" s="7">
        <v>158</v>
      </c>
      <c r="D357" s="7">
        <v>158</v>
      </c>
      <c r="E357" s="8">
        <v>25118.3</v>
      </c>
      <c r="F357" s="8">
        <v>26204.7</v>
      </c>
      <c r="G357" s="8">
        <v>27981.599999999999</v>
      </c>
    </row>
    <row r="358" spans="1:7" ht="69.95" customHeight="1">
      <c r="A358" s="19" t="s">
        <v>158</v>
      </c>
      <c r="B358" s="75" t="s">
        <v>298</v>
      </c>
      <c r="C358" s="75"/>
      <c r="D358" s="75"/>
      <c r="E358" s="75"/>
      <c r="F358" s="75"/>
      <c r="G358" s="75"/>
    </row>
    <row r="359" spans="1:7" ht="69.95" customHeight="1">
      <c r="A359" s="19" t="s">
        <v>159</v>
      </c>
      <c r="B359" s="75" t="s">
        <v>235</v>
      </c>
      <c r="C359" s="75"/>
      <c r="D359" s="75"/>
      <c r="E359" s="75"/>
      <c r="F359" s="75"/>
      <c r="G359" s="75"/>
    </row>
    <row r="360" spans="1:7" ht="69.95" customHeight="1">
      <c r="A360" s="20" t="s">
        <v>62</v>
      </c>
      <c r="B360" s="7"/>
      <c r="C360" s="7"/>
      <c r="D360" s="7"/>
      <c r="E360" s="8"/>
      <c r="F360" s="8"/>
      <c r="G360" s="8"/>
    </row>
    <row r="361" spans="1:7" ht="69.95" customHeight="1">
      <c r="A361" s="19" t="s">
        <v>234</v>
      </c>
      <c r="B361" s="7">
        <v>10609</v>
      </c>
      <c r="C361" s="7">
        <v>10609</v>
      </c>
      <c r="D361" s="7">
        <v>10609</v>
      </c>
      <c r="E361" s="8">
        <v>1205375.5</v>
      </c>
      <c r="F361" s="8">
        <v>1257506.6000000001</v>
      </c>
      <c r="G361" s="8">
        <v>1342778.4</v>
      </c>
    </row>
    <row r="362" spans="1:7" ht="69.95" customHeight="1">
      <c r="A362" s="19" t="s">
        <v>158</v>
      </c>
      <c r="B362" s="75" t="s">
        <v>299</v>
      </c>
      <c r="C362" s="75"/>
      <c r="D362" s="75"/>
      <c r="E362" s="75"/>
      <c r="F362" s="75"/>
      <c r="G362" s="75"/>
    </row>
    <row r="363" spans="1:7" ht="69.95" customHeight="1">
      <c r="A363" s="19" t="s">
        <v>159</v>
      </c>
      <c r="B363" s="75" t="s">
        <v>235</v>
      </c>
      <c r="C363" s="75"/>
      <c r="D363" s="75"/>
      <c r="E363" s="75"/>
      <c r="F363" s="75"/>
      <c r="G363" s="75"/>
    </row>
    <row r="364" spans="1:7" ht="69.95" customHeight="1">
      <c r="A364" s="20" t="s">
        <v>62</v>
      </c>
      <c r="B364" s="7"/>
      <c r="C364" s="7"/>
      <c r="D364" s="7"/>
      <c r="E364" s="8"/>
      <c r="F364" s="8"/>
      <c r="G364" s="8"/>
    </row>
    <row r="365" spans="1:7" ht="69.95" customHeight="1">
      <c r="A365" s="19" t="s">
        <v>234</v>
      </c>
      <c r="B365" s="7">
        <v>1038</v>
      </c>
      <c r="C365" s="7">
        <v>1038</v>
      </c>
      <c r="D365" s="7">
        <v>1038</v>
      </c>
      <c r="E365" s="8">
        <v>37183.5</v>
      </c>
      <c r="F365" s="8">
        <v>38791.599999999999</v>
      </c>
      <c r="G365" s="8">
        <v>41422.1</v>
      </c>
    </row>
    <row r="366" spans="1:7" ht="69.95" customHeight="1">
      <c r="A366" s="19" t="s">
        <v>158</v>
      </c>
      <c r="B366" s="75" t="s">
        <v>300</v>
      </c>
      <c r="C366" s="75"/>
      <c r="D366" s="75"/>
      <c r="E366" s="75"/>
      <c r="F366" s="75"/>
      <c r="G366" s="75"/>
    </row>
    <row r="367" spans="1:7" ht="69.95" customHeight="1">
      <c r="A367" s="19" t="s">
        <v>159</v>
      </c>
      <c r="B367" s="75" t="s">
        <v>235</v>
      </c>
      <c r="C367" s="75"/>
      <c r="D367" s="75"/>
      <c r="E367" s="75"/>
      <c r="F367" s="75"/>
      <c r="G367" s="75"/>
    </row>
    <row r="368" spans="1:7" ht="69.95" customHeight="1">
      <c r="A368" s="20" t="s">
        <v>62</v>
      </c>
      <c r="B368" s="7"/>
      <c r="C368" s="7"/>
      <c r="D368" s="7"/>
      <c r="E368" s="8"/>
      <c r="F368" s="8"/>
      <c r="G368" s="8"/>
    </row>
    <row r="369" spans="1:7" ht="69.95" customHeight="1">
      <c r="A369" s="19" t="s">
        <v>234</v>
      </c>
      <c r="B369" s="7">
        <v>2700</v>
      </c>
      <c r="C369" s="7">
        <v>2700</v>
      </c>
      <c r="D369" s="7">
        <v>2700</v>
      </c>
      <c r="E369" s="8">
        <v>128545.2</v>
      </c>
      <c r="F369" s="8">
        <v>134104.6</v>
      </c>
      <c r="G369" s="8">
        <v>143198.29999999999</v>
      </c>
    </row>
    <row r="370" spans="1:7" ht="69.95" customHeight="1">
      <c r="A370" s="19" t="s">
        <v>158</v>
      </c>
      <c r="B370" s="75" t="s">
        <v>301</v>
      </c>
      <c r="C370" s="75"/>
      <c r="D370" s="75"/>
      <c r="E370" s="75"/>
      <c r="F370" s="75"/>
      <c r="G370" s="75"/>
    </row>
    <row r="371" spans="1:7" ht="69.95" customHeight="1">
      <c r="A371" s="19" t="s">
        <v>159</v>
      </c>
      <c r="B371" s="75" t="s">
        <v>235</v>
      </c>
      <c r="C371" s="75"/>
      <c r="D371" s="75"/>
      <c r="E371" s="75"/>
      <c r="F371" s="75"/>
      <c r="G371" s="75"/>
    </row>
    <row r="372" spans="1:7" ht="69.95" customHeight="1">
      <c r="A372" s="20" t="s">
        <v>62</v>
      </c>
      <c r="B372" s="7"/>
      <c r="C372" s="7"/>
      <c r="D372" s="7"/>
      <c r="E372" s="8"/>
      <c r="F372" s="8"/>
      <c r="G372" s="8"/>
    </row>
    <row r="373" spans="1:7" ht="69.95" customHeight="1">
      <c r="A373" s="19" t="s">
        <v>234</v>
      </c>
      <c r="B373" s="7">
        <v>6165</v>
      </c>
      <c r="C373" s="7">
        <v>6165</v>
      </c>
      <c r="D373" s="7">
        <v>6165</v>
      </c>
      <c r="E373" s="8">
        <v>267157.5</v>
      </c>
      <c r="F373" s="8">
        <v>278711.8</v>
      </c>
      <c r="G373" s="8">
        <v>297611.3</v>
      </c>
    </row>
    <row r="374" spans="1:7" ht="69.95" customHeight="1">
      <c r="A374" s="19" t="s">
        <v>158</v>
      </c>
      <c r="B374" s="75" t="s">
        <v>302</v>
      </c>
      <c r="C374" s="75"/>
      <c r="D374" s="75"/>
      <c r="E374" s="75"/>
      <c r="F374" s="75"/>
      <c r="G374" s="75"/>
    </row>
    <row r="375" spans="1:7" ht="69.95" customHeight="1">
      <c r="A375" s="19" t="s">
        <v>159</v>
      </c>
      <c r="B375" s="75" t="s">
        <v>235</v>
      </c>
      <c r="C375" s="75"/>
      <c r="D375" s="75"/>
      <c r="E375" s="75"/>
      <c r="F375" s="75"/>
      <c r="G375" s="75"/>
    </row>
    <row r="376" spans="1:7" ht="69.95" customHeight="1">
      <c r="A376" s="20" t="s">
        <v>62</v>
      </c>
      <c r="B376" s="7"/>
      <c r="C376" s="7"/>
      <c r="D376" s="7"/>
      <c r="E376" s="8"/>
      <c r="F376" s="8"/>
      <c r="G376" s="8"/>
    </row>
    <row r="377" spans="1:7" ht="69.95" customHeight="1">
      <c r="A377" s="19" t="s">
        <v>234</v>
      </c>
      <c r="B377" s="7">
        <v>4890</v>
      </c>
      <c r="C377" s="7">
        <v>4890</v>
      </c>
      <c r="D377" s="7">
        <v>4890</v>
      </c>
      <c r="E377" s="8">
        <v>467347.6</v>
      </c>
      <c r="F377" s="8">
        <v>487559.9</v>
      </c>
      <c r="G377" s="8">
        <v>520621.4</v>
      </c>
    </row>
    <row r="378" spans="1:7" ht="69.95" customHeight="1">
      <c r="A378" s="19" t="s">
        <v>158</v>
      </c>
      <c r="B378" s="75" t="s">
        <v>303</v>
      </c>
      <c r="C378" s="75"/>
      <c r="D378" s="75"/>
      <c r="E378" s="75"/>
      <c r="F378" s="75"/>
      <c r="G378" s="75"/>
    </row>
    <row r="379" spans="1:7" ht="69.95" customHeight="1">
      <c r="A379" s="19" t="s">
        <v>159</v>
      </c>
      <c r="B379" s="75" t="s">
        <v>235</v>
      </c>
      <c r="C379" s="75"/>
      <c r="D379" s="75"/>
      <c r="E379" s="75"/>
      <c r="F379" s="75"/>
      <c r="G379" s="75"/>
    </row>
    <row r="380" spans="1:7" ht="69.95" customHeight="1">
      <c r="A380" s="20" t="s">
        <v>62</v>
      </c>
      <c r="B380" s="7"/>
      <c r="C380" s="7"/>
      <c r="D380" s="7"/>
      <c r="E380" s="8"/>
      <c r="F380" s="8"/>
      <c r="G380" s="8"/>
    </row>
    <row r="381" spans="1:7" ht="69.95" customHeight="1">
      <c r="A381" s="19" t="s">
        <v>234</v>
      </c>
      <c r="B381" s="7">
        <v>1909</v>
      </c>
      <c r="C381" s="7">
        <v>1909</v>
      </c>
      <c r="D381" s="7">
        <v>1909</v>
      </c>
      <c r="E381" s="8">
        <v>32825.5</v>
      </c>
      <c r="F381" s="8">
        <v>34245.1</v>
      </c>
      <c r="G381" s="8">
        <v>36567.300000000003</v>
      </c>
    </row>
    <row r="382" spans="1:7" ht="69.95" customHeight="1">
      <c r="A382" s="19" t="s">
        <v>158</v>
      </c>
      <c r="B382" s="75" t="s">
        <v>304</v>
      </c>
      <c r="C382" s="75"/>
      <c r="D382" s="75"/>
      <c r="E382" s="75"/>
      <c r="F382" s="75"/>
      <c r="G382" s="75"/>
    </row>
    <row r="383" spans="1:7" ht="69.95" customHeight="1">
      <c r="A383" s="19" t="s">
        <v>159</v>
      </c>
      <c r="B383" s="75" t="s">
        <v>235</v>
      </c>
      <c r="C383" s="75"/>
      <c r="D383" s="75"/>
      <c r="E383" s="75"/>
      <c r="F383" s="75"/>
      <c r="G383" s="75"/>
    </row>
    <row r="384" spans="1:7" ht="69.95" customHeight="1">
      <c r="A384" s="20" t="s">
        <v>62</v>
      </c>
      <c r="B384" s="7"/>
      <c r="C384" s="7"/>
      <c r="D384" s="7"/>
      <c r="E384" s="8"/>
      <c r="F384" s="8"/>
      <c r="G384" s="8"/>
    </row>
    <row r="385" spans="1:7" ht="69.95" customHeight="1">
      <c r="A385" s="19" t="s">
        <v>234</v>
      </c>
      <c r="B385" s="7">
        <v>2501</v>
      </c>
      <c r="C385" s="7">
        <v>2501</v>
      </c>
      <c r="D385" s="7">
        <v>2501</v>
      </c>
      <c r="E385" s="8">
        <v>200703.5</v>
      </c>
      <c r="F385" s="8">
        <v>209383.7</v>
      </c>
      <c r="G385" s="8">
        <v>223582</v>
      </c>
    </row>
    <row r="386" spans="1:7" ht="69.95" customHeight="1">
      <c r="A386" s="19" t="s">
        <v>158</v>
      </c>
      <c r="B386" s="76" t="s">
        <v>305</v>
      </c>
      <c r="C386" s="77"/>
      <c r="D386" s="77"/>
      <c r="E386" s="77"/>
      <c r="F386" s="77"/>
      <c r="G386" s="78"/>
    </row>
    <row r="387" spans="1:7" ht="69.95" customHeight="1">
      <c r="A387" s="19" t="s">
        <v>159</v>
      </c>
      <c r="B387" s="75" t="s">
        <v>235</v>
      </c>
      <c r="C387" s="75"/>
      <c r="D387" s="75"/>
      <c r="E387" s="75"/>
      <c r="F387" s="75"/>
      <c r="G387" s="75"/>
    </row>
    <row r="388" spans="1:7" ht="69.95" customHeight="1">
      <c r="A388" s="20" t="s">
        <v>62</v>
      </c>
      <c r="B388" s="7"/>
      <c r="C388" s="7"/>
      <c r="D388" s="7"/>
      <c r="E388" s="8"/>
      <c r="F388" s="8"/>
      <c r="G388" s="8"/>
    </row>
    <row r="389" spans="1:7" ht="69.95" customHeight="1">
      <c r="A389" s="19" t="s">
        <v>234</v>
      </c>
      <c r="B389" s="7">
        <v>8807</v>
      </c>
      <c r="C389" s="7">
        <v>8807</v>
      </c>
      <c r="D389" s="7">
        <v>8807</v>
      </c>
      <c r="E389" s="8">
        <v>1274555.7</v>
      </c>
      <c r="F389" s="8">
        <v>1329679</v>
      </c>
      <c r="G389" s="8">
        <v>1419844.6</v>
      </c>
    </row>
    <row r="390" spans="1:7" ht="69.95" customHeight="1">
      <c r="A390" s="19" t="s">
        <v>158</v>
      </c>
      <c r="B390" s="75" t="s">
        <v>306</v>
      </c>
      <c r="C390" s="75"/>
      <c r="D390" s="75"/>
      <c r="E390" s="75"/>
      <c r="F390" s="75"/>
      <c r="G390" s="75"/>
    </row>
    <row r="391" spans="1:7" ht="69.95" customHeight="1">
      <c r="A391" s="19" t="s">
        <v>159</v>
      </c>
      <c r="B391" s="75" t="s">
        <v>235</v>
      </c>
      <c r="C391" s="75"/>
      <c r="D391" s="75"/>
      <c r="E391" s="75"/>
      <c r="F391" s="75"/>
      <c r="G391" s="75"/>
    </row>
    <row r="392" spans="1:7" ht="69.95" customHeight="1">
      <c r="A392" s="20" t="s">
        <v>62</v>
      </c>
      <c r="B392" s="7"/>
      <c r="C392" s="7"/>
      <c r="D392" s="7"/>
      <c r="E392" s="8"/>
      <c r="F392" s="8"/>
      <c r="G392" s="8"/>
    </row>
    <row r="393" spans="1:7" ht="69.95" customHeight="1">
      <c r="A393" s="19" t="s">
        <v>234</v>
      </c>
      <c r="B393" s="7">
        <v>13646</v>
      </c>
      <c r="C393" s="7">
        <v>13646</v>
      </c>
      <c r="D393" s="7">
        <v>13646</v>
      </c>
      <c r="E393" s="8">
        <v>270729.5</v>
      </c>
      <c r="F393" s="8">
        <v>282438.2</v>
      </c>
      <c r="G393" s="8">
        <v>301590.40000000002</v>
      </c>
    </row>
    <row r="394" spans="1:7" ht="69.95" customHeight="1">
      <c r="A394" s="19" t="s">
        <v>158</v>
      </c>
      <c r="B394" s="75" t="s">
        <v>307</v>
      </c>
      <c r="C394" s="75"/>
      <c r="D394" s="75"/>
      <c r="E394" s="75"/>
      <c r="F394" s="75"/>
      <c r="G394" s="75"/>
    </row>
    <row r="395" spans="1:7" ht="69.95" customHeight="1">
      <c r="A395" s="19" t="s">
        <v>159</v>
      </c>
      <c r="B395" s="75" t="s">
        <v>235</v>
      </c>
      <c r="C395" s="75"/>
      <c r="D395" s="75"/>
      <c r="E395" s="75"/>
      <c r="F395" s="75"/>
      <c r="G395" s="75"/>
    </row>
    <row r="396" spans="1:7" ht="69.95" customHeight="1">
      <c r="A396" s="20" t="s">
        <v>62</v>
      </c>
      <c r="B396" s="7"/>
      <c r="C396" s="7"/>
      <c r="D396" s="7"/>
      <c r="E396" s="8"/>
      <c r="F396" s="8"/>
      <c r="G396" s="8"/>
    </row>
    <row r="397" spans="1:7" ht="69.95" customHeight="1">
      <c r="A397" s="19" t="s">
        <v>234</v>
      </c>
      <c r="B397" s="7">
        <v>2268</v>
      </c>
      <c r="C397" s="7">
        <v>2268</v>
      </c>
      <c r="D397" s="7">
        <v>2268</v>
      </c>
      <c r="E397" s="8">
        <v>183247</v>
      </c>
      <c r="F397" s="8">
        <v>191172.3</v>
      </c>
      <c r="G397" s="8">
        <v>204135.7</v>
      </c>
    </row>
    <row r="398" spans="1:7" ht="69.95" customHeight="1">
      <c r="A398" s="19" t="s">
        <v>158</v>
      </c>
      <c r="B398" s="75" t="s">
        <v>308</v>
      </c>
      <c r="C398" s="75"/>
      <c r="D398" s="75"/>
      <c r="E398" s="75"/>
      <c r="F398" s="75"/>
      <c r="G398" s="75"/>
    </row>
    <row r="399" spans="1:7" ht="69.95" customHeight="1">
      <c r="A399" s="19" t="s">
        <v>159</v>
      </c>
      <c r="B399" s="75" t="s">
        <v>235</v>
      </c>
      <c r="C399" s="75"/>
      <c r="D399" s="75"/>
      <c r="E399" s="75"/>
      <c r="F399" s="75"/>
      <c r="G399" s="75"/>
    </row>
    <row r="400" spans="1:7" ht="69.95" customHeight="1">
      <c r="A400" s="20" t="s">
        <v>62</v>
      </c>
      <c r="B400" s="7"/>
      <c r="C400" s="7"/>
      <c r="D400" s="7"/>
      <c r="E400" s="8"/>
      <c r="F400" s="8"/>
      <c r="G400" s="8"/>
    </row>
    <row r="401" spans="1:13" ht="69.95" customHeight="1">
      <c r="A401" s="19" t="s">
        <v>234</v>
      </c>
      <c r="B401" s="7">
        <v>128</v>
      </c>
      <c r="C401" s="7">
        <v>128</v>
      </c>
      <c r="D401" s="7">
        <v>128</v>
      </c>
      <c r="E401" s="8">
        <v>24042.799999999999</v>
      </c>
      <c r="F401" s="8">
        <v>25082.7</v>
      </c>
      <c r="G401" s="8">
        <v>26783.5</v>
      </c>
    </row>
    <row r="402" spans="1:13" ht="69.95" customHeight="1">
      <c r="A402" s="19" t="s">
        <v>158</v>
      </c>
      <c r="B402" s="75" t="s">
        <v>309</v>
      </c>
      <c r="C402" s="75"/>
      <c r="D402" s="75"/>
      <c r="E402" s="75"/>
      <c r="F402" s="75"/>
      <c r="G402" s="75"/>
    </row>
    <row r="403" spans="1:13" ht="69.95" customHeight="1">
      <c r="A403" s="19" t="s">
        <v>159</v>
      </c>
      <c r="B403" s="75" t="s">
        <v>235</v>
      </c>
      <c r="C403" s="75"/>
      <c r="D403" s="75"/>
      <c r="E403" s="75"/>
      <c r="F403" s="75"/>
      <c r="G403" s="75"/>
    </row>
    <row r="404" spans="1:13" ht="69.95" customHeight="1">
      <c r="A404" s="20" t="s">
        <v>62</v>
      </c>
      <c r="B404" s="7"/>
      <c r="C404" s="7"/>
      <c r="D404" s="7"/>
      <c r="E404" s="8"/>
      <c r="F404" s="8"/>
      <c r="G404" s="8"/>
    </row>
    <row r="405" spans="1:13" ht="69.95" customHeight="1">
      <c r="A405" s="19" t="s">
        <v>234</v>
      </c>
      <c r="B405" s="7">
        <v>850</v>
      </c>
      <c r="C405" s="7">
        <v>850</v>
      </c>
      <c r="D405" s="7">
        <v>850</v>
      </c>
      <c r="E405" s="8">
        <v>357667.9</v>
      </c>
      <c r="F405" s="8">
        <v>373136.6</v>
      </c>
      <c r="G405" s="8">
        <v>398439.1</v>
      </c>
    </row>
    <row r="406" spans="1:13" ht="69.95" customHeight="1">
      <c r="A406" s="19" t="s">
        <v>158</v>
      </c>
      <c r="B406" s="75" t="s">
        <v>310</v>
      </c>
      <c r="C406" s="75"/>
      <c r="D406" s="75"/>
      <c r="E406" s="75"/>
      <c r="F406" s="75"/>
      <c r="G406" s="75"/>
    </row>
    <row r="407" spans="1:13" ht="69.95" customHeight="1">
      <c r="A407" s="19" t="s">
        <v>159</v>
      </c>
      <c r="B407" s="75" t="s">
        <v>235</v>
      </c>
      <c r="C407" s="75"/>
      <c r="D407" s="75"/>
      <c r="E407" s="75"/>
      <c r="F407" s="75"/>
      <c r="G407" s="75"/>
    </row>
    <row r="408" spans="1:13" ht="69.95" customHeight="1">
      <c r="A408" s="20" t="s">
        <v>62</v>
      </c>
      <c r="B408" s="7"/>
      <c r="C408" s="7"/>
      <c r="D408" s="7"/>
      <c r="E408" s="8"/>
      <c r="F408" s="8"/>
      <c r="G408" s="8"/>
    </row>
    <row r="409" spans="1:13" ht="69.95" customHeight="1">
      <c r="A409" s="19" t="s">
        <v>234</v>
      </c>
      <c r="B409" s="7">
        <v>2104</v>
      </c>
      <c r="C409" s="7">
        <v>2104</v>
      </c>
      <c r="D409" s="7">
        <v>2104</v>
      </c>
      <c r="E409" s="8">
        <v>198296.5</v>
      </c>
      <c r="F409" s="8">
        <v>206872.6</v>
      </c>
      <c r="G409" s="8">
        <v>220900.7</v>
      </c>
    </row>
    <row r="410" spans="1:13" ht="69.95" customHeight="1">
      <c r="A410" s="19" t="s">
        <v>158</v>
      </c>
      <c r="B410" s="75" t="s">
        <v>236</v>
      </c>
      <c r="C410" s="75"/>
      <c r="D410" s="75"/>
      <c r="E410" s="75"/>
      <c r="F410" s="75"/>
      <c r="G410" s="75"/>
    </row>
    <row r="411" spans="1:13" ht="69.95" customHeight="1">
      <c r="A411" s="19" t="s">
        <v>159</v>
      </c>
      <c r="B411" s="75" t="s">
        <v>311</v>
      </c>
      <c r="C411" s="75"/>
      <c r="D411" s="75"/>
      <c r="E411" s="75"/>
      <c r="F411" s="75"/>
      <c r="G411" s="75"/>
      <c r="J411" s="14"/>
      <c r="K411" s="14"/>
      <c r="L411" s="14"/>
      <c r="M411" s="11"/>
    </row>
    <row r="412" spans="1:13" ht="69.95" customHeight="1">
      <c r="A412" s="20" t="s">
        <v>62</v>
      </c>
      <c r="B412" s="7"/>
      <c r="C412" s="7"/>
      <c r="D412" s="7"/>
      <c r="E412" s="8"/>
      <c r="F412" s="8"/>
      <c r="G412" s="8"/>
      <c r="J412" s="14"/>
      <c r="K412" s="14"/>
      <c r="L412" s="14"/>
      <c r="M412" s="11"/>
    </row>
    <row r="413" spans="1:13" ht="69.95" customHeight="1">
      <c r="A413" s="19" t="s">
        <v>234</v>
      </c>
      <c r="B413" s="7">
        <v>1448</v>
      </c>
      <c r="C413" s="7">
        <v>1448</v>
      </c>
      <c r="D413" s="7">
        <v>1448</v>
      </c>
      <c r="E413" s="8">
        <v>22984.7</v>
      </c>
      <c r="F413" s="8">
        <v>23978.7</v>
      </c>
      <c r="G413" s="8">
        <v>25604.7</v>
      </c>
      <c r="J413" s="11"/>
      <c r="K413" s="11"/>
      <c r="L413" s="11"/>
      <c r="M413" s="11"/>
    </row>
    <row r="414" spans="1:13" ht="69.95" customHeight="1">
      <c r="A414" s="19" t="s">
        <v>158</v>
      </c>
      <c r="B414" s="75" t="s">
        <v>312</v>
      </c>
      <c r="C414" s="75"/>
      <c r="D414" s="75"/>
      <c r="E414" s="75"/>
      <c r="F414" s="75"/>
      <c r="G414" s="75"/>
    </row>
    <row r="415" spans="1:13" ht="134.25" customHeight="1">
      <c r="A415" s="19" t="s">
        <v>159</v>
      </c>
      <c r="B415" s="75" t="s">
        <v>235</v>
      </c>
      <c r="C415" s="75"/>
      <c r="D415" s="75"/>
      <c r="E415" s="75"/>
      <c r="F415" s="75"/>
      <c r="G415" s="75"/>
    </row>
    <row r="416" spans="1:13" ht="69.95" customHeight="1">
      <c r="A416" s="20" t="s">
        <v>62</v>
      </c>
      <c r="B416" s="7"/>
      <c r="C416" s="7"/>
      <c r="D416" s="7"/>
      <c r="E416" s="8"/>
      <c r="F416" s="8"/>
      <c r="G416" s="8"/>
    </row>
    <row r="417" spans="1:7" ht="69.95" customHeight="1">
      <c r="A417" s="19" t="s">
        <v>234</v>
      </c>
      <c r="B417" s="7">
        <v>360</v>
      </c>
      <c r="C417" s="7">
        <v>360</v>
      </c>
      <c r="D417" s="7">
        <v>360</v>
      </c>
      <c r="E417" s="8">
        <v>16874.900000000001</v>
      </c>
      <c r="F417" s="8">
        <v>17604.7</v>
      </c>
      <c r="G417" s="8">
        <v>18798.5</v>
      </c>
    </row>
    <row r="418" spans="1:7" ht="69.95" customHeight="1">
      <c r="A418" s="19" t="s">
        <v>158</v>
      </c>
      <c r="B418" s="75" t="s">
        <v>313</v>
      </c>
      <c r="C418" s="75"/>
      <c r="D418" s="75"/>
      <c r="E418" s="75"/>
      <c r="F418" s="75"/>
      <c r="G418" s="75"/>
    </row>
    <row r="419" spans="1:7" ht="69.95" customHeight="1">
      <c r="A419" s="19" t="s">
        <v>159</v>
      </c>
      <c r="B419" s="75" t="s">
        <v>238</v>
      </c>
      <c r="C419" s="75"/>
      <c r="D419" s="75"/>
      <c r="E419" s="75"/>
      <c r="F419" s="75"/>
      <c r="G419" s="75"/>
    </row>
    <row r="420" spans="1:7" ht="69.95" customHeight="1">
      <c r="A420" s="20" t="s">
        <v>62</v>
      </c>
      <c r="B420" s="7"/>
      <c r="C420" s="7"/>
      <c r="D420" s="7"/>
      <c r="E420" s="8"/>
      <c r="F420" s="8"/>
      <c r="G420" s="8"/>
    </row>
    <row r="421" spans="1:7" ht="69.95" customHeight="1">
      <c r="A421" s="19" t="s">
        <v>234</v>
      </c>
      <c r="B421" s="7">
        <v>14800</v>
      </c>
      <c r="C421" s="7">
        <v>14800</v>
      </c>
      <c r="D421" s="7">
        <v>14800</v>
      </c>
      <c r="E421" s="8">
        <v>13249.4</v>
      </c>
      <c r="F421" s="8">
        <v>13726.5</v>
      </c>
      <c r="G421" s="8">
        <v>13759.4</v>
      </c>
    </row>
    <row r="422" spans="1:7" ht="69.95" customHeight="1">
      <c r="A422" s="19" t="s">
        <v>158</v>
      </c>
      <c r="B422" s="75" t="s">
        <v>314</v>
      </c>
      <c r="C422" s="75"/>
      <c r="D422" s="75"/>
      <c r="E422" s="75"/>
      <c r="F422" s="75"/>
      <c r="G422" s="75"/>
    </row>
    <row r="423" spans="1:7" ht="69.95" customHeight="1">
      <c r="A423" s="19" t="s">
        <v>159</v>
      </c>
      <c r="B423" s="75" t="s">
        <v>237</v>
      </c>
      <c r="C423" s="75"/>
      <c r="D423" s="75"/>
      <c r="E423" s="75"/>
      <c r="F423" s="75"/>
      <c r="G423" s="75"/>
    </row>
    <row r="424" spans="1:7" ht="69.95" customHeight="1">
      <c r="A424" s="20" t="s">
        <v>62</v>
      </c>
      <c r="B424" s="7"/>
      <c r="C424" s="7"/>
      <c r="D424" s="7"/>
      <c r="E424" s="8"/>
      <c r="F424" s="8"/>
      <c r="G424" s="8"/>
    </row>
    <row r="425" spans="1:7" ht="69.95" customHeight="1">
      <c r="A425" s="19" t="s">
        <v>234</v>
      </c>
      <c r="B425" s="7">
        <v>4900</v>
      </c>
      <c r="C425" s="7">
        <v>4900</v>
      </c>
      <c r="D425" s="7">
        <v>4900</v>
      </c>
      <c r="E425" s="8">
        <v>4386.6000000000004</v>
      </c>
      <c r="F425" s="8">
        <v>4544.6000000000004</v>
      </c>
      <c r="G425" s="8">
        <v>4555.5</v>
      </c>
    </row>
    <row r="426" spans="1:7" ht="69.95" customHeight="1">
      <c r="A426" s="19" t="s">
        <v>158</v>
      </c>
      <c r="B426" s="75" t="s">
        <v>315</v>
      </c>
      <c r="C426" s="75"/>
      <c r="D426" s="75"/>
      <c r="E426" s="75"/>
      <c r="F426" s="75"/>
      <c r="G426" s="75"/>
    </row>
    <row r="427" spans="1:7" ht="69.95" customHeight="1">
      <c r="A427" s="19" t="s">
        <v>159</v>
      </c>
      <c r="B427" s="75" t="s">
        <v>237</v>
      </c>
      <c r="C427" s="75"/>
      <c r="D427" s="75"/>
      <c r="E427" s="75"/>
      <c r="F427" s="75"/>
      <c r="G427" s="75"/>
    </row>
    <row r="428" spans="1:7" ht="69.95" customHeight="1">
      <c r="A428" s="20" t="s">
        <v>62</v>
      </c>
      <c r="B428" s="7"/>
      <c r="C428" s="7"/>
      <c r="D428" s="7"/>
      <c r="E428" s="8"/>
      <c r="F428" s="8"/>
      <c r="G428" s="8"/>
    </row>
    <row r="429" spans="1:7" ht="69.95" customHeight="1">
      <c r="A429" s="19" t="s">
        <v>234</v>
      </c>
      <c r="B429" s="7">
        <v>3400</v>
      </c>
      <c r="C429" s="7">
        <v>3400</v>
      </c>
      <c r="D429" s="7">
        <v>3400</v>
      </c>
      <c r="E429" s="8">
        <v>3043.8</v>
      </c>
      <c r="F429" s="8">
        <v>3153.4</v>
      </c>
      <c r="G429" s="8">
        <v>3160.9</v>
      </c>
    </row>
    <row r="430" spans="1:7" ht="69.95" customHeight="1">
      <c r="A430" s="19" t="s">
        <v>158</v>
      </c>
      <c r="B430" s="75" t="s">
        <v>316</v>
      </c>
      <c r="C430" s="75"/>
      <c r="D430" s="75"/>
      <c r="E430" s="75"/>
      <c r="F430" s="75"/>
      <c r="G430" s="75"/>
    </row>
    <row r="431" spans="1:7" ht="69.95" customHeight="1">
      <c r="A431" s="19" t="s">
        <v>159</v>
      </c>
      <c r="B431" s="75" t="s">
        <v>237</v>
      </c>
      <c r="C431" s="75"/>
      <c r="D431" s="75"/>
      <c r="E431" s="75"/>
      <c r="F431" s="75"/>
      <c r="G431" s="75"/>
    </row>
    <row r="432" spans="1:7" ht="69.95" customHeight="1">
      <c r="A432" s="20" t="s">
        <v>62</v>
      </c>
      <c r="B432" s="7"/>
      <c r="C432" s="7"/>
      <c r="D432" s="7"/>
      <c r="E432" s="8"/>
      <c r="F432" s="8"/>
      <c r="G432" s="8"/>
    </row>
    <row r="433" spans="1:7" ht="69.95" customHeight="1">
      <c r="A433" s="19" t="s">
        <v>234</v>
      </c>
      <c r="B433" s="7">
        <v>2700</v>
      </c>
      <c r="C433" s="7">
        <v>2700</v>
      </c>
      <c r="D433" s="7">
        <v>2700</v>
      </c>
      <c r="E433" s="8">
        <v>2417.1</v>
      </c>
      <c r="F433" s="8">
        <v>2504.1999999999998</v>
      </c>
      <c r="G433" s="8">
        <v>2510.1</v>
      </c>
    </row>
    <row r="434" spans="1:7" ht="69.95" customHeight="1">
      <c r="A434" s="19" t="s">
        <v>158</v>
      </c>
      <c r="B434" s="75" t="s">
        <v>317</v>
      </c>
      <c r="C434" s="75"/>
      <c r="D434" s="75"/>
      <c r="E434" s="75"/>
      <c r="F434" s="75"/>
      <c r="G434" s="75"/>
    </row>
    <row r="435" spans="1:7" ht="69.95" customHeight="1">
      <c r="A435" s="19" t="s">
        <v>159</v>
      </c>
      <c r="B435" s="75" t="s">
        <v>237</v>
      </c>
      <c r="C435" s="75"/>
      <c r="D435" s="75"/>
      <c r="E435" s="75"/>
      <c r="F435" s="75"/>
      <c r="G435" s="75"/>
    </row>
    <row r="436" spans="1:7" ht="69.95" customHeight="1">
      <c r="A436" s="20" t="s">
        <v>62</v>
      </c>
      <c r="B436" s="7"/>
      <c r="C436" s="7"/>
      <c r="D436" s="7"/>
      <c r="E436" s="8"/>
      <c r="F436" s="8"/>
      <c r="G436" s="8"/>
    </row>
    <row r="437" spans="1:7" ht="69.95" customHeight="1">
      <c r="A437" s="19" t="s">
        <v>234</v>
      </c>
      <c r="B437" s="7">
        <v>36000</v>
      </c>
      <c r="C437" s="7">
        <v>36000</v>
      </c>
      <c r="D437" s="7">
        <v>36000</v>
      </c>
      <c r="E437" s="8">
        <v>21318.5</v>
      </c>
      <c r="F437" s="8">
        <v>22086.1</v>
      </c>
      <c r="G437" s="8">
        <v>22138.9</v>
      </c>
    </row>
    <row r="438" spans="1:7" ht="69.95" customHeight="1">
      <c r="A438" s="19" t="s">
        <v>158</v>
      </c>
      <c r="B438" s="75" t="s">
        <v>318</v>
      </c>
      <c r="C438" s="75"/>
      <c r="D438" s="75"/>
      <c r="E438" s="75"/>
      <c r="F438" s="75"/>
      <c r="G438" s="75"/>
    </row>
    <row r="439" spans="1:7" ht="69.95" customHeight="1">
      <c r="A439" s="19" t="s">
        <v>159</v>
      </c>
      <c r="B439" s="75" t="s">
        <v>237</v>
      </c>
      <c r="C439" s="75"/>
      <c r="D439" s="75"/>
      <c r="E439" s="75"/>
      <c r="F439" s="75"/>
      <c r="G439" s="75"/>
    </row>
    <row r="440" spans="1:7" ht="69.95" customHeight="1">
      <c r="A440" s="20" t="s">
        <v>62</v>
      </c>
      <c r="B440" s="7"/>
      <c r="C440" s="7"/>
      <c r="D440" s="7"/>
      <c r="E440" s="8"/>
      <c r="F440" s="8"/>
      <c r="G440" s="8"/>
    </row>
    <row r="441" spans="1:7" ht="69.95" customHeight="1">
      <c r="A441" s="19" t="s">
        <v>234</v>
      </c>
      <c r="B441" s="7">
        <v>6500</v>
      </c>
      <c r="C441" s="7">
        <v>6500</v>
      </c>
      <c r="D441" s="7">
        <v>6500</v>
      </c>
      <c r="E441" s="8">
        <v>5819</v>
      </c>
      <c r="F441" s="8">
        <v>6028.5</v>
      </c>
      <c r="G441" s="8">
        <v>6042.9</v>
      </c>
    </row>
    <row r="442" spans="1:7" ht="69.95" customHeight="1">
      <c r="A442" s="19" t="s">
        <v>158</v>
      </c>
      <c r="B442" s="75" t="s">
        <v>319</v>
      </c>
      <c r="C442" s="75"/>
      <c r="D442" s="75"/>
      <c r="E442" s="75"/>
      <c r="F442" s="75"/>
      <c r="G442" s="75"/>
    </row>
    <row r="443" spans="1:7" ht="69.95" customHeight="1">
      <c r="A443" s="19" t="s">
        <v>159</v>
      </c>
      <c r="B443" s="75" t="s">
        <v>237</v>
      </c>
      <c r="C443" s="75"/>
      <c r="D443" s="75"/>
      <c r="E443" s="75"/>
      <c r="F443" s="75"/>
      <c r="G443" s="75"/>
    </row>
    <row r="444" spans="1:7" ht="69.95" customHeight="1">
      <c r="A444" s="20" t="s">
        <v>62</v>
      </c>
      <c r="B444" s="7"/>
      <c r="C444" s="7"/>
      <c r="D444" s="7"/>
      <c r="E444" s="8"/>
      <c r="F444" s="8"/>
      <c r="G444" s="8"/>
    </row>
    <row r="445" spans="1:7" ht="69.95" customHeight="1">
      <c r="A445" s="19" t="s">
        <v>234</v>
      </c>
      <c r="B445" s="7">
        <v>2300</v>
      </c>
      <c r="C445" s="7">
        <v>2300</v>
      </c>
      <c r="D445" s="7">
        <v>2300</v>
      </c>
      <c r="E445" s="8">
        <v>2056.6</v>
      </c>
      <c r="F445" s="8">
        <v>2130.6</v>
      </c>
      <c r="G445" s="8">
        <v>2135.6999999999998</v>
      </c>
    </row>
    <row r="446" spans="1:7" ht="69.95" customHeight="1">
      <c r="A446" s="19" t="s">
        <v>158</v>
      </c>
      <c r="B446" s="75" t="s">
        <v>320</v>
      </c>
      <c r="C446" s="75"/>
      <c r="D446" s="75"/>
      <c r="E446" s="75"/>
      <c r="F446" s="75"/>
      <c r="G446" s="75"/>
    </row>
    <row r="447" spans="1:7" ht="69.95" customHeight="1">
      <c r="A447" s="19" t="s">
        <v>159</v>
      </c>
      <c r="B447" s="75" t="s">
        <v>237</v>
      </c>
      <c r="C447" s="75"/>
      <c r="D447" s="75"/>
      <c r="E447" s="75"/>
      <c r="F447" s="75"/>
      <c r="G447" s="75"/>
    </row>
    <row r="448" spans="1:7" ht="69.95" customHeight="1">
      <c r="A448" s="20" t="s">
        <v>62</v>
      </c>
      <c r="B448" s="7"/>
      <c r="C448" s="7"/>
      <c r="D448" s="7"/>
      <c r="E448" s="8"/>
      <c r="F448" s="8"/>
      <c r="G448" s="8"/>
    </row>
    <row r="449" spans="1:7" ht="69.95" customHeight="1">
      <c r="A449" s="19" t="s">
        <v>234</v>
      </c>
      <c r="B449" s="7">
        <v>5400</v>
      </c>
      <c r="C449" s="7">
        <v>5400</v>
      </c>
      <c r="D449" s="7">
        <v>5400</v>
      </c>
      <c r="E449" s="8">
        <v>4834.3</v>
      </c>
      <c r="F449" s="8">
        <v>5008.3</v>
      </c>
      <c r="G449" s="8">
        <v>5020.3</v>
      </c>
    </row>
    <row r="450" spans="1:7" ht="69.95" customHeight="1">
      <c r="A450" s="19" t="s">
        <v>158</v>
      </c>
      <c r="B450" s="75" t="s">
        <v>321</v>
      </c>
      <c r="C450" s="75"/>
      <c r="D450" s="75"/>
      <c r="E450" s="75"/>
      <c r="F450" s="75"/>
      <c r="G450" s="75"/>
    </row>
    <row r="451" spans="1:7" ht="69.95" customHeight="1">
      <c r="A451" s="19" t="s">
        <v>159</v>
      </c>
      <c r="B451" s="75" t="s">
        <v>237</v>
      </c>
      <c r="C451" s="75"/>
      <c r="D451" s="75"/>
      <c r="E451" s="75"/>
      <c r="F451" s="75"/>
      <c r="G451" s="75"/>
    </row>
    <row r="452" spans="1:7" ht="69.95" customHeight="1">
      <c r="A452" s="20" t="s">
        <v>62</v>
      </c>
      <c r="B452" s="7"/>
      <c r="C452" s="7"/>
      <c r="D452" s="7"/>
      <c r="E452" s="8"/>
      <c r="F452" s="8"/>
      <c r="G452" s="8"/>
    </row>
    <row r="453" spans="1:7" ht="69.95" customHeight="1">
      <c r="A453" s="19" t="s">
        <v>234</v>
      </c>
      <c r="B453" s="7">
        <v>9000</v>
      </c>
      <c r="C453" s="7">
        <v>9000</v>
      </c>
      <c r="D453" s="7">
        <v>9000</v>
      </c>
      <c r="E453" s="8">
        <v>10190.200000000001</v>
      </c>
      <c r="F453" s="8">
        <v>10557.1</v>
      </c>
      <c r="G453" s="8">
        <v>10582.4</v>
      </c>
    </row>
    <row r="454" spans="1:7" ht="69.95" customHeight="1">
      <c r="A454" s="19" t="s">
        <v>158</v>
      </c>
      <c r="B454" s="75" t="s">
        <v>322</v>
      </c>
      <c r="C454" s="75"/>
      <c r="D454" s="75"/>
      <c r="E454" s="75"/>
      <c r="F454" s="75"/>
      <c r="G454" s="75"/>
    </row>
    <row r="455" spans="1:7" ht="69.95" customHeight="1">
      <c r="A455" s="19" t="s">
        <v>159</v>
      </c>
      <c r="B455" s="75" t="s">
        <v>237</v>
      </c>
      <c r="C455" s="75"/>
      <c r="D455" s="75"/>
      <c r="E455" s="75"/>
      <c r="F455" s="75"/>
      <c r="G455" s="75"/>
    </row>
    <row r="456" spans="1:7" ht="69.95" customHeight="1">
      <c r="A456" s="20" t="s">
        <v>62</v>
      </c>
      <c r="B456" s="7"/>
      <c r="C456" s="7"/>
      <c r="D456" s="7"/>
      <c r="E456" s="8"/>
      <c r="F456" s="8"/>
      <c r="G456" s="8"/>
    </row>
    <row r="457" spans="1:7" ht="69.95" customHeight="1">
      <c r="A457" s="19" t="s">
        <v>234</v>
      </c>
      <c r="B457" s="7">
        <v>22300</v>
      </c>
      <c r="C457" s="7">
        <v>22300</v>
      </c>
      <c r="D457" s="7">
        <v>22300</v>
      </c>
      <c r="E457" s="8">
        <v>20059.2</v>
      </c>
      <c r="F457" s="8">
        <v>20781.400000000001</v>
      </c>
      <c r="G457" s="8">
        <v>20831.099999999999</v>
      </c>
    </row>
    <row r="458" spans="1:7" ht="69.95" customHeight="1">
      <c r="A458" s="19" t="s">
        <v>158</v>
      </c>
      <c r="B458" s="75" t="s">
        <v>323</v>
      </c>
      <c r="C458" s="75"/>
      <c r="D458" s="75"/>
      <c r="E458" s="75"/>
      <c r="F458" s="75"/>
      <c r="G458" s="75"/>
    </row>
    <row r="459" spans="1:7" ht="69.95" customHeight="1">
      <c r="A459" s="19" t="s">
        <v>159</v>
      </c>
      <c r="B459" s="75" t="s">
        <v>237</v>
      </c>
      <c r="C459" s="75"/>
      <c r="D459" s="75"/>
      <c r="E459" s="75"/>
      <c r="F459" s="75"/>
      <c r="G459" s="75"/>
    </row>
    <row r="460" spans="1:7" ht="69.95" customHeight="1">
      <c r="A460" s="20" t="s">
        <v>62</v>
      </c>
      <c r="B460" s="7"/>
      <c r="C460" s="7"/>
      <c r="D460" s="7"/>
      <c r="E460" s="8"/>
      <c r="F460" s="8"/>
      <c r="G460" s="8"/>
    </row>
    <row r="461" spans="1:7" ht="69.95" customHeight="1">
      <c r="A461" s="19" t="s">
        <v>234</v>
      </c>
      <c r="B461" s="7">
        <v>1600</v>
      </c>
      <c r="C461" s="7">
        <v>1600</v>
      </c>
      <c r="D461" s="7">
        <v>1600</v>
      </c>
      <c r="E461" s="8">
        <v>1430.7</v>
      </c>
      <c r="F461" s="8">
        <v>1482.2</v>
      </c>
      <c r="G461" s="8">
        <v>1485.7</v>
      </c>
    </row>
    <row r="462" spans="1:7" ht="69.95" customHeight="1">
      <c r="A462" s="19" t="s">
        <v>158</v>
      </c>
      <c r="B462" s="75" t="s">
        <v>324</v>
      </c>
      <c r="C462" s="75"/>
      <c r="D462" s="75"/>
      <c r="E462" s="75"/>
      <c r="F462" s="75"/>
      <c r="G462" s="75"/>
    </row>
    <row r="463" spans="1:7" ht="69.95" customHeight="1">
      <c r="A463" s="19" t="s">
        <v>159</v>
      </c>
      <c r="B463" s="75" t="s">
        <v>237</v>
      </c>
      <c r="C463" s="75"/>
      <c r="D463" s="75"/>
      <c r="E463" s="75"/>
      <c r="F463" s="75"/>
      <c r="G463" s="75"/>
    </row>
    <row r="464" spans="1:7" ht="69.95" customHeight="1">
      <c r="A464" s="20" t="s">
        <v>62</v>
      </c>
      <c r="B464" s="7"/>
      <c r="C464" s="7"/>
      <c r="D464" s="7"/>
      <c r="E464" s="8"/>
      <c r="F464" s="8"/>
      <c r="G464" s="8"/>
    </row>
    <row r="465" spans="1:7" ht="69.95" customHeight="1">
      <c r="A465" s="19" t="s">
        <v>234</v>
      </c>
      <c r="B465" s="7">
        <v>4900</v>
      </c>
      <c r="C465" s="7">
        <v>4900</v>
      </c>
      <c r="D465" s="7">
        <v>4900</v>
      </c>
      <c r="E465" s="8">
        <v>4386.6000000000004</v>
      </c>
      <c r="F465" s="8">
        <v>4544.6000000000004</v>
      </c>
      <c r="G465" s="8">
        <v>4555.5</v>
      </c>
    </row>
    <row r="466" spans="1:7" ht="69.95" customHeight="1">
      <c r="A466" s="19" t="s">
        <v>158</v>
      </c>
      <c r="B466" s="75" t="s">
        <v>0</v>
      </c>
      <c r="C466" s="75"/>
      <c r="D466" s="75"/>
      <c r="E466" s="75"/>
      <c r="F466" s="75"/>
      <c r="G466" s="75"/>
    </row>
    <row r="467" spans="1:7" ht="69.95" customHeight="1">
      <c r="A467" s="19" t="s">
        <v>159</v>
      </c>
      <c r="B467" s="75" t="s">
        <v>237</v>
      </c>
      <c r="C467" s="75"/>
      <c r="D467" s="75"/>
      <c r="E467" s="75"/>
      <c r="F467" s="75"/>
      <c r="G467" s="75"/>
    </row>
    <row r="468" spans="1:7" ht="69.95" customHeight="1">
      <c r="A468" s="20" t="s">
        <v>62</v>
      </c>
      <c r="B468" s="7"/>
      <c r="C468" s="7"/>
      <c r="D468" s="7"/>
      <c r="E468" s="8"/>
      <c r="F468" s="8"/>
      <c r="G468" s="8"/>
    </row>
    <row r="469" spans="1:7" ht="69.95" customHeight="1">
      <c r="A469" s="19" t="s">
        <v>234</v>
      </c>
      <c r="B469" s="7">
        <v>5200</v>
      </c>
      <c r="C469" s="7">
        <v>5200</v>
      </c>
      <c r="D469" s="7">
        <v>5200</v>
      </c>
      <c r="E469" s="8">
        <v>4655.2</v>
      </c>
      <c r="F469" s="8">
        <v>4822.8</v>
      </c>
      <c r="G469" s="8">
        <v>4834.3999999999996</v>
      </c>
    </row>
    <row r="470" spans="1:7" ht="69.95" customHeight="1">
      <c r="A470" s="19" t="s">
        <v>158</v>
      </c>
      <c r="B470" s="75" t="s">
        <v>1</v>
      </c>
      <c r="C470" s="75"/>
      <c r="D470" s="75"/>
      <c r="E470" s="75"/>
      <c r="F470" s="75"/>
      <c r="G470" s="75"/>
    </row>
    <row r="471" spans="1:7" ht="69.95" customHeight="1">
      <c r="A471" s="19" t="s">
        <v>159</v>
      </c>
      <c r="B471" s="75" t="s">
        <v>171</v>
      </c>
      <c r="C471" s="75"/>
      <c r="D471" s="75"/>
      <c r="E471" s="75"/>
      <c r="F471" s="75"/>
      <c r="G471" s="75"/>
    </row>
    <row r="472" spans="1:7" ht="69.95" customHeight="1">
      <c r="A472" s="20" t="s">
        <v>62</v>
      </c>
      <c r="B472" s="7"/>
      <c r="C472" s="7"/>
      <c r="D472" s="7"/>
      <c r="E472" s="8"/>
      <c r="F472" s="8"/>
      <c r="G472" s="8"/>
    </row>
    <row r="473" spans="1:7" ht="69.95" customHeight="1">
      <c r="A473" s="19" t="s">
        <v>194</v>
      </c>
      <c r="B473" s="7">
        <v>55000</v>
      </c>
      <c r="C473" s="7">
        <v>56000</v>
      </c>
      <c r="D473" s="7">
        <v>57500</v>
      </c>
      <c r="E473" s="8">
        <v>381619.9</v>
      </c>
      <c r="F473" s="8">
        <v>383612.35</v>
      </c>
      <c r="G473" s="8">
        <v>384183.69</v>
      </c>
    </row>
    <row r="474" spans="1:7" ht="69.95" customHeight="1">
      <c r="A474" s="19" t="s">
        <v>158</v>
      </c>
      <c r="B474" s="75" t="s">
        <v>2</v>
      </c>
      <c r="C474" s="75"/>
      <c r="D474" s="75"/>
      <c r="E474" s="75"/>
      <c r="F474" s="75"/>
      <c r="G474" s="75"/>
    </row>
    <row r="475" spans="1:7" ht="69.95" customHeight="1">
      <c r="A475" s="19" t="s">
        <v>159</v>
      </c>
      <c r="B475" s="75" t="s">
        <v>172</v>
      </c>
      <c r="C475" s="75"/>
      <c r="D475" s="75"/>
      <c r="E475" s="75"/>
      <c r="F475" s="75"/>
      <c r="G475" s="75"/>
    </row>
    <row r="476" spans="1:7" ht="69.95" customHeight="1">
      <c r="A476" s="20" t="s">
        <v>62</v>
      </c>
      <c r="B476" s="7"/>
      <c r="C476" s="7"/>
      <c r="D476" s="7"/>
      <c r="E476" s="8"/>
      <c r="F476" s="8"/>
      <c r="G476" s="8"/>
    </row>
    <row r="477" spans="1:7" ht="69.95" customHeight="1">
      <c r="A477" s="19" t="s">
        <v>194</v>
      </c>
      <c r="B477" s="7">
        <v>67200</v>
      </c>
      <c r="C477" s="7">
        <v>67200</v>
      </c>
      <c r="D477" s="7">
        <v>67200</v>
      </c>
      <c r="E477" s="8">
        <v>1183060.21</v>
      </c>
      <c r="F477" s="8">
        <v>1195894.07</v>
      </c>
      <c r="G477" s="8">
        <v>1197417.55</v>
      </c>
    </row>
    <row r="478" spans="1:7" ht="69.95" customHeight="1">
      <c r="A478" s="19" t="s">
        <v>158</v>
      </c>
      <c r="B478" s="75" t="s">
        <v>3</v>
      </c>
      <c r="C478" s="75"/>
      <c r="D478" s="75"/>
      <c r="E478" s="75"/>
      <c r="F478" s="75"/>
      <c r="G478" s="75"/>
    </row>
    <row r="479" spans="1:7" ht="108.75" customHeight="1">
      <c r="A479" s="19" t="s">
        <v>159</v>
      </c>
      <c r="B479" s="75" t="s">
        <v>173</v>
      </c>
      <c r="C479" s="75"/>
      <c r="D479" s="75"/>
      <c r="E479" s="75"/>
      <c r="F479" s="75"/>
      <c r="G479" s="75"/>
    </row>
    <row r="480" spans="1:7" ht="69.95" customHeight="1">
      <c r="A480" s="20" t="s">
        <v>62</v>
      </c>
      <c r="B480" s="7"/>
      <c r="C480" s="7"/>
      <c r="D480" s="7"/>
      <c r="E480" s="8"/>
      <c r="F480" s="8"/>
      <c r="G480" s="8"/>
    </row>
    <row r="481" spans="1:14" ht="69.95" customHeight="1">
      <c r="A481" s="19" t="s">
        <v>194</v>
      </c>
      <c r="B481" s="7">
        <v>7800</v>
      </c>
      <c r="C481" s="7">
        <v>7800</v>
      </c>
      <c r="D481" s="7">
        <v>7800</v>
      </c>
      <c r="E481" s="8">
        <v>66065.69</v>
      </c>
      <c r="F481" s="8">
        <v>66691.7</v>
      </c>
      <c r="G481" s="8">
        <v>66780.160000000003</v>
      </c>
    </row>
    <row r="482" spans="1:14" ht="69.95" customHeight="1">
      <c r="A482" s="19" t="s">
        <v>158</v>
      </c>
      <c r="B482" s="75" t="s">
        <v>5</v>
      </c>
      <c r="C482" s="75"/>
      <c r="D482" s="75"/>
      <c r="E482" s="75"/>
      <c r="F482" s="75"/>
      <c r="G482" s="75"/>
    </row>
    <row r="483" spans="1:14" ht="141.75" customHeight="1">
      <c r="A483" s="19" t="s">
        <v>159</v>
      </c>
      <c r="B483" s="88" t="s">
        <v>4</v>
      </c>
      <c r="C483" s="75"/>
      <c r="D483" s="75"/>
      <c r="E483" s="75"/>
      <c r="F483" s="75"/>
      <c r="G483" s="75"/>
    </row>
    <row r="484" spans="1:14" ht="69.95" customHeight="1">
      <c r="A484" s="19" t="s">
        <v>197</v>
      </c>
      <c r="B484" s="7"/>
      <c r="C484" s="7"/>
      <c r="D484" s="7"/>
      <c r="E484" s="8"/>
      <c r="F484" s="8"/>
      <c r="G484" s="8"/>
    </row>
    <row r="485" spans="1:14" ht="69.95" customHeight="1">
      <c r="A485" s="19" t="s">
        <v>198</v>
      </c>
      <c r="B485" s="7">
        <v>6807</v>
      </c>
      <c r="C485" s="7">
        <v>6807</v>
      </c>
      <c r="D485" s="7">
        <v>6807</v>
      </c>
      <c r="E485" s="8">
        <v>4923315.7</v>
      </c>
      <c r="F485" s="8">
        <v>5059864.0999999996</v>
      </c>
      <c r="G485" s="8">
        <v>5078617.9000000004</v>
      </c>
    </row>
    <row r="486" spans="1:14" ht="69.95" customHeight="1">
      <c r="A486" s="21" t="s">
        <v>158</v>
      </c>
      <c r="B486" s="88" t="s">
        <v>252</v>
      </c>
      <c r="C486" s="88"/>
      <c r="D486" s="88"/>
      <c r="E486" s="88"/>
      <c r="F486" s="88"/>
      <c r="G486" s="88"/>
    </row>
    <row r="487" spans="1:14" ht="69.95" customHeight="1">
      <c r="A487" s="21" t="s">
        <v>159</v>
      </c>
      <c r="B487" s="88" t="s">
        <v>250</v>
      </c>
      <c r="C487" s="88"/>
      <c r="D487" s="88"/>
      <c r="E487" s="88"/>
      <c r="F487" s="88"/>
      <c r="G487" s="88"/>
    </row>
    <row r="488" spans="1:14" ht="69.95" customHeight="1">
      <c r="A488" s="19" t="s">
        <v>197</v>
      </c>
      <c r="B488" s="12"/>
      <c r="C488" s="12"/>
      <c r="D488" s="12"/>
      <c r="E488" s="13"/>
      <c r="F488" s="13"/>
      <c r="G488" s="13"/>
    </row>
    <row r="489" spans="1:14" ht="69.95" customHeight="1">
      <c r="A489" s="19" t="s">
        <v>198</v>
      </c>
      <c r="B489" s="12">
        <v>812</v>
      </c>
      <c r="C489" s="12">
        <v>812</v>
      </c>
      <c r="D489" s="12">
        <v>812</v>
      </c>
      <c r="E489" s="13">
        <v>1088900.5</v>
      </c>
      <c r="F489" s="13">
        <v>1121961.3999999999</v>
      </c>
      <c r="G489" s="13">
        <v>1128187.1000000001</v>
      </c>
    </row>
    <row r="490" spans="1:14" ht="69.95" customHeight="1">
      <c r="A490" s="21" t="s">
        <v>158</v>
      </c>
      <c r="B490" s="88" t="s">
        <v>253</v>
      </c>
      <c r="C490" s="88"/>
      <c r="D490" s="88"/>
      <c r="E490" s="88"/>
      <c r="F490" s="88"/>
      <c r="G490" s="88"/>
    </row>
    <row r="491" spans="1:14" ht="69.95" customHeight="1">
      <c r="A491" s="21" t="s">
        <v>159</v>
      </c>
      <c r="B491" s="88" t="s">
        <v>251</v>
      </c>
      <c r="C491" s="88"/>
      <c r="D491" s="88"/>
      <c r="E491" s="88"/>
      <c r="F491" s="88"/>
      <c r="G491" s="88"/>
    </row>
    <row r="492" spans="1:14" ht="69.95" customHeight="1">
      <c r="A492" s="19" t="s">
        <v>197</v>
      </c>
      <c r="B492" s="12"/>
      <c r="C492" s="12"/>
      <c r="D492" s="12"/>
      <c r="E492" s="13"/>
      <c r="F492" s="13"/>
      <c r="G492" s="13"/>
    </row>
    <row r="493" spans="1:14" ht="69.95" customHeight="1">
      <c r="A493" s="19" t="s">
        <v>198</v>
      </c>
      <c r="B493" s="12">
        <v>15</v>
      </c>
      <c r="C493" s="12">
        <v>131</v>
      </c>
      <c r="D493" s="12">
        <v>35</v>
      </c>
      <c r="E493" s="13">
        <v>2680083.7999999998</v>
      </c>
      <c r="F493" s="13">
        <v>2779300.1</v>
      </c>
      <c r="G493" s="13">
        <v>2782755.2</v>
      </c>
      <c r="J493" s="11"/>
      <c r="K493" s="11"/>
      <c r="L493" s="11"/>
      <c r="M493" s="11"/>
      <c r="N493" s="11"/>
    </row>
    <row r="494" spans="1:14" ht="69.95" customHeight="1">
      <c r="A494" s="34" t="s">
        <v>146</v>
      </c>
      <c r="B494" s="103" t="s">
        <v>75</v>
      </c>
      <c r="C494" s="103"/>
      <c r="D494" s="103"/>
      <c r="E494" s="103"/>
      <c r="F494" s="103"/>
      <c r="G494" s="103"/>
      <c r="J494" s="11"/>
      <c r="K494" s="14"/>
      <c r="L494" s="14"/>
      <c r="M494" s="14"/>
      <c r="N494" s="11"/>
    </row>
    <row r="495" spans="1:14" ht="69.95" customHeight="1">
      <c r="A495" s="34" t="s">
        <v>76</v>
      </c>
      <c r="B495" s="103" t="s">
        <v>77</v>
      </c>
      <c r="C495" s="103"/>
      <c r="D495" s="103"/>
      <c r="E495" s="103"/>
      <c r="F495" s="103"/>
      <c r="G495" s="103"/>
      <c r="J495" s="11"/>
      <c r="K495" s="14"/>
      <c r="L495" s="14"/>
      <c r="M495" s="14"/>
      <c r="N495" s="11"/>
    </row>
    <row r="496" spans="1:14" ht="69.95" customHeight="1">
      <c r="A496" s="20" t="s">
        <v>240</v>
      </c>
      <c r="B496" s="35"/>
      <c r="C496" s="35"/>
      <c r="D496" s="35"/>
      <c r="E496" s="36"/>
      <c r="F496" s="36"/>
      <c r="G496" s="36"/>
    </row>
    <row r="497" spans="1:7" ht="69.95" customHeight="1">
      <c r="A497" s="20" t="s">
        <v>241</v>
      </c>
      <c r="B497" s="35">
        <v>505</v>
      </c>
      <c r="C497" s="35">
        <v>505</v>
      </c>
      <c r="D497" s="35">
        <v>505</v>
      </c>
      <c r="E497" s="36">
        <v>13071</v>
      </c>
      <c r="F497" s="36">
        <v>13574.7</v>
      </c>
      <c r="G497" s="36">
        <v>14500.1</v>
      </c>
    </row>
    <row r="498" spans="1:7" ht="69.95" customHeight="1">
      <c r="A498" s="38" t="s">
        <v>49</v>
      </c>
      <c r="B498" s="90" t="s">
        <v>6</v>
      </c>
      <c r="C498" s="99"/>
      <c r="D498" s="99"/>
      <c r="E498" s="99"/>
      <c r="F498" s="99"/>
      <c r="G498" s="99"/>
    </row>
    <row r="499" spans="1:7" ht="69.95" customHeight="1">
      <c r="A499" s="38" t="s">
        <v>159</v>
      </c>
      <c r="B499" s="90" t="s">
        <v>109</v>
      </c>
      <c r="C499" s="99"/>
      <c r="D499" s="99"/>
      <c r="E499" s="99"/>
      <c r="F499" s="99"/>
      <c r="G499" s="99"/>
    </row>
    <row r="500" spans="1:7" ht="69.95" customHeight="1">
      <c r="A500" s="20" t="s">
        <v>240</v>
      </c>
      <c r="B500" s="35"/>
      <c r="C500" s="35"/>
      <c r="D500" s="35"/>
      <c r="E500" s="36"/>
      <c r="F500" s="36"/>
      <c r="G500" s="36"/>
    </row>
    <row r="501" spans="1:7" ht="69.95" customHeight="1">
      <c r="A501" s="20" t="s">
        <v>241</v>
      </c>
      <c r="B501" s="39">
        <v>6000</v>
      </c>
      <c r="C501" s="15">
        <v>6000</v>
      </c>
      <c r="D501" s="15">
        <v>6000</v>
      </c>
      <c r="E501" s="42">
        <v>47967.6</v>
      </c>
      <c r="F501" s="42">
        <v>49039.9</v>
      </c>
      <c r="G501" s="42">
        <v>49487.9</v>
      </c>
    </row>
    <row r="502" spans="1:7" ht="69.95" customHeight="1">
      <c r="A502" s="38" t="s">
        <v>49</v>
      </c>
      <c r="B502" s="100" t="s">
        <v>7</v>
      </c>
      <c r="C502" s="101"/>
      <c r="D502" s="101"/>
      <c r="E502" s="101"/>
      <c r="F502" s="101"/>
      <c r="G502" s="102"/>
    </row>
    <row r="503" spans="1:7" ht="69.95" customHeight="1">
      <c r="A503" s="38" t="s">
        <v>159</v>
      </c>
      <c r="B503" s="100" t="s">
        <v>204</v>
      </c>
      <c r="C503" s="101"/>
      <c r="D503" s="101"/>
      <c r="E503" s="101"/>
      <c r="F503" s="101"/>
      <c r="G503" s="102"/>
    </row>
    <row r="504" spans="1:7" ht="69.95" customHeight="1">
      <c r="A504" s="20" t="s">
        <v>240</v>
      </c>
      <c r="B504" s="35"/>
      <c r="C504" s="35"/>
      <c r="D504" s="35"/>
      <c r="E504" s="36"/>
      <c r="F504" s="36"/>
      <c r="G504" s="36"/>
    </row>
    <row r="505" spans="1:7" ht="69.95" customHeight="1">
      <c r="A505" s="20" t="s">
        <v>241</v>
      </c>
      <c r="B505" s="39">
        <v>286600</v>
      </c>
      <c r="C505" s="39">
        <v>286600</v>
      </c>
      <c r="D505" s="39">
        <v>286600</v>
      </c>
      <c r="E505" s="42">
        <v>694902.8</v>
      </c>
      <c r="F505" s="42">
        <v>712576</v>
      </c>
      <c r="G505" s="42">
        <v>719587.5</v>
      </c>
    </row>
    <row r="506" spans="1:7" ht="69.95" customHeight="1">
      <c r="A506" s="72" t="s">
        <v>189</v>
      </c>
      <c r="B506" s="91" t="s">
        <v>261</v>
      </c>
      <c r="C506" s="91"/>
      <c r="D506" s="91"/>
      <c r="E506" s="91"/>
      <c r="F506" s="91"/>
      <c r="G506" s="91"/>
    </row>
    <row r="507" spans="1:7" ht="69.95" customHeight="1">
      <c r="A507" s="72" t="s">
        <v>190</v>
      </c>
      <c r="B507" s="91" t="s">
        <v>204</v>
      </c>
      <c r="C507" s="91"/>
      <c r="D507" s="91"/>
      <c r="E507" s="91"/>
      <c r="F507" s="91"/>
      <c r="G507" s="91"/>
    </row>
    <row r="508" spans="1:7" ht="69.95" customHeight="1">
      <c r="A508" s="72" t="s">
        <v>240</v>
      </c>
      <c r="B508" s="73"/>
      <c r="C508" s="73"/>
      <c r="D508" s="73"/>
      <c r="E508" s="74"/>
      <c r="F508" s="74"/>
      <c r="G508" s="74"/>
    </row>
    <row r="509" spans="1:7" ht="69.95" customHeight="1" thickBot="1">
      <c r="A509" s="72" t="s">
        <v>241</v>
      </c>
      <c r="B509" s="73">
        <v>38600</v>
      </c>
      <c r="C509" s="73">
        <v>38600</v>
      </c>
      <c r="D509" s="73">
        <v>38600</v>
      </c>
      <c r="E509" s="74">
        <v>183731.7</v>
      </c>
      <c r="F509" s="74">
        <v>187155.7</v>
      </c>
      <c r="G509" s="74">
        <v>189200.8</v>
      </c>
    </row>
    <row r="510" spans="1:7" ht="69.95" customHeight="1">
      <c r="A510" s="25" t="s">
        <v>49</v>
      </c>
      <c r="B510" s="103" t="s">
        <v>52</v>
      </c>
      <c r="C510" s="103"/>
      <c r="D510" s="103"/>
      <c r="E510" s="103"/>
      <c r="F510" s="103"/>
      <c r="G510" s="103"/>
    </row>
    <row r="511" spans="1:7" ht="69.95" customHeight="1">
      <c r="A511" s="26" t="s">
        <v>159</v>
      </c>
      <c r="B511" s="96" t="s">
        <v>150</v>
      </c>
      <c r="C511" s="97"/>
      <c r="D511" s="97"/>
      <c r="E511" s="97"/>
      <c r="F511" s="97"/>
      <c r="G511" s="98"/>
    </row>
    <row r="512" spans="1:7" ht="69.95" customHeight="1">
      <c r="A512" s="26" t="s">
        <v>188</v>
      </c>
      <c r="B512" s="27"/>
      <c r="C512" s="27"/>
      <c r="D512" s="27"/>
      <c r="E512" s="28"/>
      <c r="F512" s="28"/>
      <c r="G512" s="29"/>
    </row>
    <row r="513" spans="1:7" ht="69.95" customHeight="1" thickBot="1">
      <c r="A513" s="30" t="s">
        <v>50</v>
      </c>
      <c r="B513" s="31">
        <v>212405</v>
      </c>
      <c r="C513" s="31">
        <v>213745</v>
      </c>
      <c r="D513" s="31">
        <v>213745</v>
      </c>
      <c r="E513" s="32"/>
      <c r="F513" s="32"/>
      <c r="G513" s="33"/>
    </row>
    <row r="514" spans="1:7" ht="69.95" customHeight="1">
      <c r="A514" s="25" t="s">
        <v>51</v>
      </c>
      <c r="B514" s="103" t="s">
        <v>53</v>
      </c>
      <c r="C514" s="103"/>
      <c r="D514" s="103"/>
      <c r="E514" s="103"/>
      <c r="F514" s="103"/>
      <c r="G514" s="103"/>
    </row>
    <row r="515" spans="1:7" ht="69.95" customHeight="1">
      <c r="A515" s="26" t="s">
        <v>147</v>
      </c>
      <c r="B515" s="96" t="s">
        <v>150</v>
      </c>
      <c r="C515" s="97"/>
      <c r="D515" s="97"/>
      <c r="E515" s="97"/>
      <c r="F515" s="97"/>
      <c r="G515" s="98"/>
    </row>
    <row r="516" spans="1:7" ht="69.95" customHeight="1">
      <c r="A516" s="26" t="s">
        <v>188</v>
      </c>
      <c r="B516" s="27"/>
      <c r="C516" s="27"/>
      <c r="D516" s="27"/>
      <c r="E516" s="28"/>
      <c r="F516" s="28"/>
      <c r="G516" s="29"/>
    </row>
    <row r="517" spans="1:7" ht="69.95" customHeight="1" thickBot="1">
      <c r="A517" s="30" t="s">
        <v>50</v>
      </c>
      <c r="B517" s="31">
        <v>41829</v>
      </c>
      <c r="C517" s="31">
        <v>42193</v>
      </c>
      <c r="D517" s="31">
        <v>42193</v>
      </c>
      <c r="E517" s="32">
        <v>13107.59</v>
      </c>
      <c r="F517" s="32">
        <v>13504.91</v>
      </c>
      <c r="G517" s="33">
        <v>13552.83</v>
      </c>
    </row>
    <row r="518" spans="1:7" ht="69.95" customHeight="1">
      <c r="A518" s="25" t="s">
        <v>51</v>
      </c>
      <c r="B518" s="93" t="s">
        <v>55</v>
      </c>
      <c r="C518" s="94"/>
      <c r="D518" s="94"/>
      <c r="E518" s="94"/>
      <c r="F518" s="94"/>
      <c r="G518" s="95"/>
    </row>
    <row r="519" spans="1:7" ht="69.95" customHeight="1">
      <c r="A519" s="26" t="s">
        <v>147</v>
      </c>
      <c r="B519" s="96" t="s">
        <v>150</v>
      </c>
      <c r="C519" s="97"/>
      <c r="D519" s="97"/>
      <c r="E519" s="97"/>
      <c r="F519" s="97"/>
      <c r="G519" s="98"/>
    </row>
    <row r="520" spans="1:7" ht="69.95" customHeight="1">
      <c r="A520" s="26" t="s">
        <v>188</v>
      </c>
      <c r="B520" s="27"/>
      <c r="C520" s="27"/>
      <c r="D520" s="27"/>
      <c r="E520" s="28"/>
      <c r="F520" s="28"/>
      <c r="G520" s="29"/>
    </row>
    <row r="521" spans="1:7" ht="69.95" customHeight="1" thickBot="1">
      <c r="A521" s="30" t="s">
        <v>50</v>
      </c>
      <c r="B521" s="31">
        <v>158594</v>
      </c>
      <c r="C521" s="31">
        <v>159478</v>
      </c>
      <c r="D521" s="31">
        <v>159478</v>
      </c>
      <c r="E521" s="32">
        <v>70615.38</v>
      </c>
      <c r="F521" s="32">
        <v>72777.399999999994</v>
      </c>
      <c r="G521" s="33">
        <v>73039.570000000007</v>
      </c>
    </row>
    <row r="522" spans="1:7" ht="69.95" customHeight="1">
      <c r="A522" s="25" t="s">
        <v>51</v>
      </c>
      <c r="B522" s="93" t="s">
        <v>56</v>
      </c>
      <c r="C522" s="94"/>
      <c r="D522" s="94"/>
      <c r="E522" s="94"/>
      <c r="F522" s="94"/>
      <c r="G522" s="95"/>
    </row>
    <row r="523" spans="1:7" ht="69.95" customHeight="1">
      <c r="A523" s="26" t="s">
        <v>147</v>
      </c>
      <c r="B523" s="96" t="s">
        <v>150</v>
      </c>
      <c r="C523" s="97"/>
      <c r="D523" s="97"/>
      <c r="E523" s="97"/>
      <c r="F523" s="97"/>
      <c r="G523" s="98"/>
    </row>
    <row r="524" spans="1:7" ht="69.95" customHeight="1">
      <c r="A524" s="26" t="s">
        <v>188</v>
      </c>
      <c r="B524" s="27"/>
      <c r="C524" s="27"/>
      <c r="D524" s="27"/>
      <c r="E524" s="28"/>
      <c r="F524" s="28"/>
      <c r="G524" s="29"/>
    </row>
    <row r="525" spans="1:7" ht="69.95" customHeight="1" thickBot="1">
      <c r="A525" s="30" t="s">
        <v>50</v>
      </c>
      <c r="B525" s="31">
        <v>11634</v>
      </c>
      <c r="C525" s="31">
        <v>11730</v>
      </c>
      <c r="D525" s="31">
        <v>11730</v>
      </c>
      <c r="E525" s="32">
        <v>30185.5</v>
      </c>
      <c r="F525" s="32">
        <v>31090.23</v>
      </c>
      <c r="G525" s="33">
        <v>31198.67</v>
      </c>
    </row>
    <row r="526" spans="1:7" ht="69.95" customHeight="1">
      <c r="A526" s="25" t="s">
        <v>51</v>
      </c>
      <c r="B526" s="93" t="s">
        <v>57</v>
      </c>
      <c r="C526" s="94"/>
      <c r="D526" s="94"/>
      <c r="E526" s="94"/>
      <c r="F526" s="94"/>
      <c r="G526" s="95"/>
    </row>
    <row r="527" spans="1:7" ht="69.95" customHeight="1">
      <c r="A527" s="26" t="s">
        <v>147</v>
      </c>
      <c r="B527" s="96" t="s">
        <v>150</v>
      </c>
      <c r="C527" s="97"/>
      <c r="D527" s="97"/>
      <c r="E527" s="97"/>
      <c r="F527" s="97"/>
      <c r="G527" s="98"/>
    </row>
    <row r="528" spans="1:7" ht="69.95" customHeight="1">
      <c r="A528" s="26" t="s">
        <v>188</v>
      </c>
      <c r="B528" s="27"/>
      <c r="C528" s="27"/>
      <c r="D528" s="27"/>
      <c r="E528" s="28"/>
      <c r="F528" s="28"/>
      <c r="G528" s="29"/>
    </row>
    <row r="529" spans="1:7" ht="69.95" customHeight="1" thickBot="1">
      <c r="A529" s="30" t="s">
        <v>50</v>
      </c>
      <c r="B529" s="31">
        <v>348</v>
      </c>
      <c r="C529" s="31">
        <v>344</v>
      </c>
      <c r="D529" s="31">
        <v>344</v>
      </c>
      <c r="E529" s="32">
        <v>6197.03</v>
      </c>
      <c r="F529" s="32">
        <v>6381.15</v>
      </c>
      <c r="G529" s="33">
        <v>6403.11</v>
      </c>
    </row>
    <row r="530" spans="1:7" ht="69.95" customHeight="1">
      <c r="A530" s="25" t="s">
        <v>51</v>
      </c>
      <c r="B530" s="93" t="s">
        <v>54</v>
      </c>
      <c r="C530" s="94"/>
      <c r="D530" s="94"/>
      <c r="E530" s="94"/>
      <c r="F530" s="94"/>
      <c r="G530" s="95"/>
    </row>
    <row r="531" spans="1:7" ht="69.95" customHeight="1">
      <c r="A531" s="26" t="s">
        <v>147</v>
      </c>
      <c r="B531" s="96" t="s">
        <v>150</v>
      </c>
      <c r="C531" s="97"/>
      <c r="D531" s="97"/>
      <c r="E531" s="97"/>
      <c r="F531" s="97"/>
      <c r="G531" s="98"/>
    </row>
    <row r="532" spans="1:7" ht="69.95" customHeight="1">
      <c r="A532" s="26" t="s">
        <v>188</v>
      </c>
      <c r="B532" s="27"/>
      <c r="C532" s="27"/>
      <c r="D532" s="27"/>
      <c r="E532" s="28"/>
      <c r="F532" s="28"/>
      <c r="G532" s="29"/>
    </row>
    <row r="533" spans="1:7" ht="69.95" customHeight="1" thickBot="1">
      <c r="A533" s="30" t="s">
        <v>50</v>
      </c>
      <c r="B533" s="31">
        <v>1433</v>
      </c>
      <c r="C533" s="31">
        <v>1415</v>
      </c>
      <c r="D533" s="31">
        <v>1415</v>
      </c>
      <c r="E533" s="32"/>
      <c r="F533" s="32"/>
      <c r="G533" s="33"/>
    </row>
    <row r="534" spans="1:7" ht="69.95" customHeight="1">
      <c r="A534" s="25" t="s">
        <v>51</v>
      </c>
      <c r="B534" s="93" t="s">
        <v>58</v>
      </c>
      <c r="C534" s="94"/>
      <c r="D534" s="94"/>
      <c r="E534" s="94"/>
      <c r="F534" s="94"/>
      <c r="G534" s="95"/>
    </row>
    <row r="535" spans="1:7" ht="69.95" customHeight="1">
      <c r="A535" s="26" t="s">
        <v>147</v>
      </c>
      <c r="B535" s="96" t="s">
        <v>150</v>
      </c>
      <c r="C535" s="97"/>
      <c r="D535" s="97"/>
      <c r="E535" s="97"/>
      <c r="F535" s="97"/>
      <c r="G535" s="98"/>
    </row>
    <row r="536" spans="1:7" ht="69.95" customHeight="1">
      <c r="A536" s="26" t="s">
        <v>188</v>
      </c>
      <c r="B536" s="27"/>
      <c r="C536" s="27"/>
      <c r="D536" s="27"/>
      <c r="E536" s="28"/>
      <c r="F536" s="28"/>
      <c r="G536" s="29"/>
    </row>
    <row r="537" spans="1:7" ht="69.95" customHeight="1" thickBot="1">
      <c r="A537" s="30" t="s">
        <v>50</v>
      </c>
      <c r="B537" s="31">
        <v>242</v>
      </c>
      <c r="C537" s="31">
        <v>242</v>
      </c>
      <c r="D537" s="31">
        <v>242</v>
      </c>
      <c r="E537" s="32"/>
      <c r="F537" s="32"/>
      <c r="G537" s="33"/>
    </row>
    <row r="538" spans="1:7" ht="69.95" customHeight="1">
      <c r="A538" s="25" t="s">
        <v>51</v>
      </c>
      <c r="B538" s="93" t="s">
        <v>59</v>
      </c>
      <c r="C538" s="94"/>
      <c r="D538" s="94"/>
      <c r="E538" s="94"/>
      <c r="F538" s="94"/>
      <c r="G538" s="95"/>
    </row>
    <row r="539" spans="1:7" ht="69.95" customHeight="1">
      <c r="A539" s="26" t="s">
        <v>147</v>
      </c>
      <c r="B539" s="96" t="s">
        <v>150</v>
      </c>
      <c r="C539" s="97"/>
      <c r="D539" s="97"/>
      <c r="E539" s="97"/>
      <c r="F539" s="97"/>
      <c r="G539" s="98"/>
    </row>
    <row r="540" spans="1:7" ht="69.95" customHeight="1">
      <c r="A540" s="26" t="s">
        <v>188</v>
      </c>
      <c r="B540" s="27"/>
      <c r="C540" s="27"/>
      <c r="D540" s="27"/>
      <c r="E540" s="28"/>
      <c r="F540" s="28"/>
      <c r="G540" s="29"/>
    </row>
    <row r="541" spans="1:7" ht="69.95" customHeight="1" thickBot="1">
      <c r="A541" s="30" t="s">
        <v>50</v>
      </c>
      <c r="B541" s="31">
        <v>856</v>
      </c>
      <c r="C541" s="31">
        <v>856</v>
      </c>
      <c r="D541" s="31">
        <v>856</v>
      </c>
      <c r="E541" s="32"/>
      <c r="F541" s="32"/>
      <c r="G541" s="33"/>
    </row>
    <row r="542" spans="1:7" ht="69.95" customHeight="1">
      <c r="A542" s="25" t="s">
        <v>51</v>
      </c>
      <c r="B542" s="93" t="s">
        <v>60</v>
      </c>
      <c r="C542" s="94"/>
      <c r="D542" s="94"/>
      <c r="E542" s="94"/>
      <c r="F542" s="94"/>
      <c r="G542" s="95"/>
    </row>
    <row r="543" spans="1:7" ht="69.95" customHeight="1">
      <c r="A543" s="26" t="s">
        <v>147</v>
      </c>
      <c r="B543" s="96" t="s">
        <v>150</v>
      </c>
      <c r="C543" s="97"/>
      <c r="D543" s="97"/>
      <c r="E543" s="97"/>
      <c r="F543" s="97"/>
      <c r="G543" s="98"/>
    </row>
    <row r="544" spans="1:7" ht="69.95" customHeight="1">
      <c r="A544" s="26" t="s">
        <v>188</v>
      </c>
      <c r="B544" s="27"/>
      <c r="C544" s="27"/>
      <c r="D544" s="27"/>
      <c r="E544" s="28"/>
      <c r="F544" s="28"/>
      <c r="G544" s="29"/>
    </row>
    <row r="545" spans="1:7" ht="69.95" customHeight="1" thickBot="1">
      <c r="A545" s="30" t="s">
        <v>50</v>
      </c>
      <c r="B545" s="31">
        <v>156</v>
      </c>
      <c r="C545" s="31">
        <v>141</v>
      </c>
      <c r="D545" s="31">
        <v>141</v>
      </c>
      <c r="E545" s="32"/>
      <c r="F545" s="32"/>
      <c r="G545" s="33"/>
    </row>
    <row r="546" spans="1:7" ht="69.95" customHeight="1">
      <c r="A546" s="25" t="s">
        <v>51</v>
      </c>
      <c r="B546" s="93" t="s">
        <v>61</v>
      </c>
      <c r="C546" s="94"/>
      <c r="D546" s="94"/>
      <c r="E546" s="94"/>
      <c r="F546" s="94"/>
      <c r="G546" s="95"/>
    </row>
    <row r="547" spans="1:7" ht="69.95" customHeight="1">
      <c r="A547" s="26" t="s">
        <v>147</v>
      </c>
      <c r="B547" s="96" t="s">
        <v>150</v>
      </c>
      <c r="C547" s="97"/>
      <c r="D547" s="97"/>
      <c r="E547" s="97"/>
      <c r="F547" s="97"/>
      <c r="G547" s="98"/>
    </row>
    <row r="548" spans="1:7" ht="69.95" customHeight="1">
      <c r="A548" s="26" t="s">
        <v>188</v>
      </c>
      <c r="B548" s="27"/>
      <c r="C548" s="27"/>
      <c r="D548" s="27"/>
      <c r="E548" s="28"/>
      <c r="F548" s="28"/>
      <c r="G548" s="29"/>
    </row>
    <row r="549" spans="1:7" ht="69.95" customHeight="1" thickBot="1">
      <c r="A549" s="30" t="s">
        <v>50</v>
      </c>
      <c r="B549" s="31">
        <v>176</v>
      </c>
      <c r="C549" s="31">
        <v>173</v>
      </c>
      <c r="D549" s="31">
        <v>173</v>
      </c>
      <c r="E549" s="32"/>
      <c r="F549" s="32"/>
      <c r="G549" s="33"/>
    </row>
    <row r="550" spans="1:7" ht="69.95" customHeight="1">
      <c r="A550" s="25" t="s">
        <v>51</v>
      </c>
      <c r="B550" s="93" t="s">
        <v>63</v>
      </c>
      <c r="C550" s="94"/>
      <c r="D550" s="94"/>
      <c r="E550" s="94"/>
      <c r="F550" s="94"/>
      <c r="G550" s="95"/>
    </row>
    <row r="551" spans="1:7" ht="69.95" customHeight="1">
      <c r="A551" s="26" t="s">
        <v>147</v>
      </c>
      <c r="B551" s="96" t="s">
        <v>150</v>
      </c>
      <c r="C551" s="97"/>
      <c r="D551" s="97"/>
      <c r="E551" s="97"/>
      <c r="F551" s="97"/>
      <c r="G551" s="98"/>
    </row>
    <row r="552" spans="1:7" ht="69.95" customHeight="1">
      <c r="A552" s="26" t="s">
        <v>188</v>
      </c>
      <c r="B552" s="27"/>
      <c r="C552" s="27"/>
      <c r="D552" s="27"/>
      <c r="E552" s="28"/>
      <c r="F552" s="28"/>
      <c r="G552" s="29"/>
    </row>
    <row r="553" spans="1:7" ht="69.95" customHeight="1" thickBot="1">
      <c r="A553" s="30" t="s">
        <v>50</v>
      </c>
      <c r="B553" s="31">
        <v>3</v>
      </c>
      <c r="C553" s="31">
        <v>3</v>
      </c>
      <c r="D553" s="31">
        <v>3</v>
      </c>
      <c r="E553" s="32"/>
      <c r="F553" s="32"/>
      <c r="G553" s="33"/>
    </row>
    <row r="554" spans="1:7" ht="69.95" customHeight="1">
      <c r="A554" s="19" t="s">
        <v>146</v>
      </c>
      <c r="B554" s="76" t="s">
        <v>43</v>
      </c>
      <c r="C554" s="77"/>
      <c r="D554" s="77"/>
      <c r="E554" s="77"/>
      <c r="F554" s="77"/>
      <c r="G554" s="78"/>
    </row>
    <row r="555" spans="1:7" ht="69.95" customHeight="1">
      <c r="A555" s="19" t="s">
        <v>147</v>
      </c>
      <c r="B555" s="76" t="s">
        <v>150</v>
      </c>
      <c r="C555" s="77"/>
      <c r="D555" s="77"/>
      <c r="E555" s="77"/>
      <c r="F555" s="77"/>
      <c r="G555" s="78"/>
    </row>
    <row r="556" spans="1:7" ht="69.95" customHeight="1">
      <c r="A556" s="19" t="s">
        <v>188</v>
      </c>
      <c r="B556" s="7"/>
      <c r="C556" s="7"/>
      <c r="D556" s="7"/>
      <c r="E556" s="8"/>
      <c r="F556" s="8"/>
      <c r="G556" s="8"/>
    </row>
    <row r="557" spans="1:7" ht="69.95" customHeight="1">
      <c r="A557" s="19" t="s">
        <v>192</v>
      </c>
      <c r="B557" s="7">
        <v>1200</v>
      </c>
      <c r="C557" s="7">
        <v>1200</v>
      </c>
      <c r="D557" s="7">
        <v>1200</v>
      </c>
      <c r="E557" s="8">
        <v>13107.59</v>
      </c>
      <c r="F557" s="8">
        <v>13504.91</v>
      </c>
      <c r="G557" s="8">
        <v>13552.83</v>
      </c>
    </row>
    <row r="558" spans="1:7" ht="69.95" customHeight="1">
      <c r="A558" s="19" t="s">
        <v>146</v>
      </c>
      <c r="B558" s="76" t="s">
        <v>44</v>
      </c>
      <c r="C558" s="77"/>
      <c r="D558" s="77"/>
      <c r="E558" s="77"/>
      <c r="F558" s="77"/>
      <c r="G558" s="78"/>
    </row>
    <row r="559" spans="1:7" ht="69.95" customHeight="1">
      <c r="A559" s="19" t="s">
        <v>147</v>
      </c>
      <c r="B559" s="76" t="s">
        <v>150</v>
      </c>
      <c r="C559" s="77"/>
      <c r="D559" s="77"/>
      <c r="E559" s="77"/>
      <c r="F559" s="77"/>
      <c r="G559" s="78"/>
    </row>
    <row r="560" spans="1:7" ht="69.95" customHeight="1">
      <c r="A560" s="19" t="s">
        <v>188</v>
      </c>
      <c r="B560" s="7"/>
      <c r="C560" s="7"/>
      <c r="D560" s="7"/>
      <c r="E560" s="8"/>
      <c r="F560" s="8"/>
      <c r="G560" s="8"/>
    </row>
    <row r="561" spans="1:7" ht="69.95" customHeight="1">
      <c r="A561" s="19" t="s">
        <v>192</v>
      </c>
      <c r="B561" s="7">
        <v>5985</v>
      </c>
      <c r="C561" s="7">
        <v>5985</v>
      </c>
      <c r="D561" s="7">
        <v>5985</v>
      </c>
      <c r="E561" s="8">
        <v>70615.38</v>
      </c>
      <c r="F561" s="8">
        <v>72777.399999999994</v>
      </c>
      <c r="G561" s="8">
        <v>73039.570000000007</v>
      </c>
    </row>
    <row r="562" spans="1:7" ht="69.95" customHeight="1">
      <c r="A562" s="19" t="s">
        <v>146</v>
      </c>
      <c r="B562" s="76" t="s">
        <v>45</v>
      </c>
      <c r="C562" s="77"/>
      <c r="D562" s="77"/>
      <c r="E562" s="77"/>
      <c r="F562" s="77"/>
      <c r="G562" s="78"/>
    </row>
    <row r="563" spans="1:7" ht="69.95" customHeight="1">
      <c r="A563" s="19" t="s">
        <v>147</v>
      </c>
      <c r="B563" s="76" t="s">
        <v>150</v>
      </c>
      <c r="C563" s="77"/>
      <c r="D563" s="77"/>
      <c r="E563" s="77"/>
      <c r="F563" s="77"/>
      <c r="G563" s="78"/>
    </row>
    <row r="564" spans="1:7" ht="69.95" customHeight="1">
      <c r="A564" s="19" t="s">
        <v>188</v>
      </c>
      <c r="B564" s="7"/>
      <c r="C564" s="7"/>
      <c r="D564" s="7"/>
      <c r="E564" s="8"/>
      <c r="F564" s="8"/>
      <c r="G564" s="8"/>
    </row>
    <row r="565" spans="1:7" ht="69.95" customHeight="1">
      <c r="A565" s="19" t="s">
        <v>192</v>
      </c>
      <c r="B565" s="7">
        <v>1090</v>
      </c>
      <c r="C565" s="7">
        <v>1090</v>
      </c>
      <c r="D565" s="7">
        <v>1090</v>
      </c>
      <c r="E565" s="8">
        <v>30185.5</v>
      </c>
      <c r="F565" s="8">
        <v>31090.23</v>
      </c>
      <c r="G565" s="8">
        <v>31198.67</v>
      </c>
    </row>
    <row r="566" spans="1:7" ht="69.95" customHeight="1">
      <c r="A566" s="19" t="s">
        <v>146</v>
      </c>
      <c r="B566" s="76" t="s">
        <v>46</v>
      </c>
      <c r="C566" s="77"/>
      <c r="D566" s="77"/>
      <c r="E566" s="77"/>
      <c r="F566" s="77"/>
      <c r="G566" s="78"/>
    </row>
    <row r="567" spans="1:7" ht="69.95" customHeight="1">
      <c r="A567" s="19" t="s">
        <v>147</v>
      </c>
      <c r="B567" s="76" t="s">
        <v>150</v>
      </c>
      <c r="C567" s="77"/>
      <c r="D567" s="77"/>
      <c r="E567" s="77"/>
      <c r="F567" s="77"/>
      <c r="G567" s="78"/>
    </row>
    <row r="568" spans="1:7" ht="69.95" customHeight="1">
      <c r="A568" s="19" t="s">
        <v>188</v>
      </c>
      <c r="B568" s="7"/>
      <c r="C568" s="7"/>
      <c r="D568" s="7"/>
      <c r="E568" s="8"/>
      <c r="F568" s="8"/>
      <c r="G568" s="8"/>
    </row>
    <row r="569" spans="1:7" ht="69.95" customHeight="1">
      <c r="A569" s="19" t="s">
        <v>192</v>
      </c>
      <c r="B569" s="7">
        <v>85</v>
      </c>
      <c r="C569" s="7">
        <v>85</v>
      </c>
      <c r="D569" s="7">
        <v>85</v>
      </c>
      <c r="E569" s="8">
        <v>6197.03</v>
      </c>
      <c r="F569" s="8">
        <v>6381.15</v>
      </c>
      <c r="G569" s="8">
        <v>6403.11</v>
      </c>
    </row>
    <row r="570" spans="1:7" ht="69.95" customHeight="1">
      <c r="A570" s="19" t="s">
        <v>146</v>
      </c>
      <c r="B570" s="76" t="s">
        <v>47</v>
      </c>
      <c r="C570" s="77"/>
      <c r="D570" s="77"/>
      <c r="E570" s="77"/>
      <c r="F570" s="77"/>
      <c r="G570" s="78"/>
    </row>
    <row r="571" spans="1:7" ht="69.95" customHeight="1">
      <c r="A571" s="19" t="s">
        <v>147</v>
      </c>
      <c r="B571" s="76" t="s">
        <v>164</v>
      </c>
      <c r="C571" s="77"/>
      <c r="D571" s="77"/>
      <c r="E571" s="77"/>
      <c r="F571" s="77"/>
      <c r="G571" s="78"/>
    </row>
    <row r="572" spans="1:7" ht="69.95" customHeight="1">
      <c r="A572" s="19" t="s">
        <v>188</v>
      </c>
      <c r="B572" s="7"/>
      <c r="C572" s="7"/>
      <c r="D572" s="7"/>
      <c r="E572" s="8"/>
      <c r="F572" s="8"/>
      <c r="G572" s="8"/>
    </row>
    <row r="573" spans="1:7" ht="69.95" customHeight="1">
      <c r="A573" s="19" t="s">
        <v>192</v>
      </c>
      <c r="B573" s="7">
        <v>732</v>
      </c>
      <c r="C573" s="7">
        <v>732</v>
      </c>
      <c r="D573" s="7">
        <v>732</v>
      </c>
      <c r="E573" s="8">
        <v>55438.720000000001</v>
      </c>
      <c r="F573" s="8">
        <v>57354.87</v>
      </c>
      <c r="G573" s="8">
        <v>57603.95</v>
      </c>
    </row>
    <row r="574" spans="1:7" ht="69.95" customHeight="1">
      <c r="A574" s="19" t="s">
        <v>146</v>
      </c>
      <c r="B574" s="76" t="s">
        <v>48</v>
      </c>
      <c r="C574" s="77"/>
      <c r="D574" s="77"/>
      <c r="E574" s="77"/>
      <c r="F574" s="77"/>
      <c r="G574" s="78"/>
    </row>
    <row r="575" spans="1:7" ht="69.95" customHeight="1">
      <c r="A575" s="19" t="s">
        <v>147</v>
      </c>
      <c r="B575" s="76" t="s">
        <v>165</v>
      </c>
      <c r="C575" s="77"/>
      <c r="D575" s="77"/>
      <c r="E575" s="77"/>
      <c r="F575" s="77"/>
      <c r="G575" s="78"/>
    </row>
    <row r="576" spans="1:7" ht="69.95" customHeight="1">
      <c r="A576" s="19" t="s">
        <v>188</v>
      </c>
      <c r="B576" s="7"/>
      <c r="C576" s="7"/>
      <c r="D576" s="7"/>
      <c r="E576" s="8"/>
      <c r="F576" s="8"/>
      <c r="G576" s="8"/>
    </row>
    <row r="577" spans="1:7" ht="69.95" customHeight="1">
      <c r="A577" s="19" t="s">
        <v>192</v>
      </c>
      <c r="B577" s="7">
        <v>35</v>
      </c>
      <c r="C577" s="7">
        <v>35</v>
      </c>
      <c r="D577" s="7">
        <v>35</v>
      </c>
      <c r="E577" s="8">
        <v>344.53</v>
      </c>
      <c r="F577" s="8">
        <v>354.77</v>
      </c>
      <c r="G577" s="8">
        <v>355.99</v>
      </c>
    </row>
    <row r="578" spans="1:7" ht="69.95" customHeight="1">
      <c r="A578" s="47" t="s">
        <v>158</v>
      </c>
      <c r="B578" s="79" t="s">
        <v>86</v>
      </c>
      <c r="C578" s="80"/>
      <c r="D578" s="80"/>
      <c r="E578" s="80"/>
      <c r="F578" s="80"/>
      <c r="G578" s="81"/>
    </row>
    <row r="579" spans="1:7" ht="69.95" customHeight="1">
      <c r="A579" s="47" t="s">
        <v>159</v>
      </c>
      <c r="B579" s="79" t="s">
        <v>87</v>
      </c>
      <c r="C579" s="80"/>
      <c r="D579" s="80"/>
      <c r="E579" s="80"/>
      <c r="F579" s="80"/>
      <c r="G579" s="81"/>
    </row>
    <row r="580" spans="1:7" ht="69.95" customHeight="1">
      <c r="A580" s="47" t="s">
        <v>195</v>
      </c>
      <c r="B580" s="48"/>
      <c r="C580" s="48"/>
      <c r="D580" s="48"/>
      <c r="E580" s="48"/>
      <c r="F580" s="48"/>
      <c r="G580" s="48"/>
    </row>
    <row r="581" spans="1:7" ht="69.95" customHeight="1">
      <c r="A581" s="47" t="s">
        <v>88</v>
      </c>
      <c r="B581" s="48">
        <v>6</v>
      </c>
      <c r="C581" s="48">
        <v>6</v>
      </c>
      <c r="D581" s="48">
        <v>6</v>
      </c>
      <c r="E581" s="53">
        <v>2745.1</v>
      </c>
      <c r="F581" s="53">
        <v>3202.5</v>
      </c>
      <c r="G581" s="53">
        <v>3212.9</v>
      </c>
    </row>
    <row r="582" spans="1:7" ht="69.95" customHeight="1">
      <c r="A582" s="47" t="s">
        <v>158</v>
      </c>
      <c r="B582" s="79" t="s">
        <v>89</v>
      </c>
      <c r="C582" s="80"/>
      <c r="D582" s="80"/>
      <c r="E582" s="80"/>
      <c r="F582" s="80"/>
      <c r="G582" s="81"/>
    </row>
    <row r="583" spans="1:7" ht="69.95" customHeight="1">
      <c r="A583" s="47" t="s">
        <v>159</v>
      </c>
      <c r="B583" s="79" t="s">
        <v>87</v>
      </c>
      <c r="C583" s="80"/>
      <c r="D583" s="80"/>
      <c r="E583" s="80"/>
      <c r="F583" s="80"/>
      <c r="G583" s="81"/>
    </row>
    <row r="584" spans="1:7" ht="69.95" customHeight="1">
      <c r="A584" s="47" t="s">
        <v>195</v>
      </c>
      <c r="B584" s="48"/>
      <c r="C584" s="48"/>
      <c r="D584" s="48"/>
      <c r="E584" s="48"/>
      <c r="F584" s="48"/>
      <c r="G584" s="48"/>
    </row>
    <row r="585" spans="1:7" ht="69.95" customHeight="1">
      <c r="A585" s="47" t="s">
        <v>90</v>
      </c>
      <c r="B585" s="48">
        <v>249</v>
      </c>
      <c r="C585" s="48">
        <v>249</v>
      </c>
      <c r="D585" s="48">
        <v>249</v>
      </c>
      <c r="E585" s="53">
        <v>3981.5</v>
      </c>
      <c r="F585" s="53">
        <v>4143.5</v>
      </c>
      <c r="G585" s="53">
        <v>4143.5</v>
      </c>
    </row>
    <row r="586" spans="1:7" ht="69.95" customHeight="1">
      <c r="A586" s="47" t="s">
        <v>158</v>
      </c>
      <c r="B586" s="79" t="s">
        <v>91</v>
      </c>
      <c r="C586" s="80"/>
      <c r="D586" s="80"/>
      <c r="E586" s="80"/>
      <c r="F586" s="80"/>
      <c r="G586" s="81"/>
    </row>
    <row r="587" spans="1:7" ht="69.95" customHeight="1">
      <c r="A587" s="47" t="s">
        <v>159</v>
      </c>
      <c r="B587" s="79" t="s">
        <v>92</v>
      </c>
      <c r="C587" s="80"/>
      <c r="D587" s="80"/>
      <c r="E587" s="80"/>
      <c r="F587" s="80"/>
      <c r="G587" s="81"/>
    </row>
    <row r="588" spans="1:7" ht="69.95" customHeight="1">
      <c r="A588" s="47" t="s">
        <v>195</v>
      </c>
      <c r="B588" s="48"/>
      <c r="C588" s="48"/>
      <c r="D588" s="48"/>
      <c r="E588" s="48"/>
      <c r="F588" s="48"/>
      <c r="G588" s="48"/>
    </row>
    <row r="589" spans="1:7" ht="69.95" customHeight="1">
      <c r="A589" s="47" t="s">
        <v>90</v>
      </c>
      <c r="B589" s="48">
        <v>20600</v>
      </c>
      <c r="C589" s="48">
        <v>20600</v>
      </c>
      <c r="D589" s="48">
        <v>20600</v>
      </c>
      <c r="E589" s="53">
        <v>700454.9</v>
      </c>
      <c r="F589" s="53">
        <v>956911.5</v>
      </c>
      <c r="G589" s="53">
        <v>960303.5</v>
      </c>
    </row>
    <row r="590" spans="1:7" ht="69.95" customHeight="1">
      <c r="A590" s="47" t="s">
        <v>158</v>
      </c>
      <c r="B590" s="79" t="s">
        <v>93</v>
      </c>
      <c r="C590" s="80"/>
      <c r="D590" s="80"/>
      <c r="E590" s="80"/>
      <c r="F590" s="80"/>
      <c r="G590" s="81"/>
    </row>
    <row r="591" spans="1:7" ht="69.95" customHeight="1">
      <c r="A591" s="47" t="s">
        <v>159</v>
      </c>
      <c r="B591" s="79" t="s">
        <v>87</v>
      </c>
      <c r="C591" s="80"/>
      <c r="D591" s="80"/>
      <c r="E591" s="80"/>
      <c r="F591" s="80"/>
      <c r="G591" s="81"/>
    </row>
    <row r="592" spans="1:7" ht="69.95" customHeight="1">
      <c r="A592" s="47" t="s">
        <v>195</v>
      </c>
      <c r="B592" s="54"/>
      <c r="C592" s="54"/>
      <c r="D592" s="54"/>
      <c r="E592" s="54"/>
      <c r="F592" s="54"/>
      <c r="G592" s="54"/>
    </row>
    <row r="593" spans="1:7" ht="69.95" customHeight="1">
      <c r="A593" s="47" t="s">
        <v>90</v>
      </c>
      <c r="B593" s="48">
        <v>249</v>
      </c>
      <c r="C593" s="48">
        <v>249</v>
      </c>
      <c r="D593" s="48">
        <v>249</v>
      </c>
      <c r="E593" s="53">
        <v>1852.6</v>
      </c>
      <c r="F593" s="53">
        <v>1860.7</v>
      </c>
      <c r="G593" s="53">
        <v>1868.3</v>
      </c>
    </row>
    <row r="594" spans="1:7" ht="69.95" customHeight="1">
      <c r="A594" s="47" t="s">
        <v>158</v>
      </c>
      <c r="B594" s="79" t="s">
        <v>86</v>
      </c>
      <c r="C594" s="80"/>
      <c r="D594" s="80"/>
      <c r="E594" s="80"/>
      <c r="F594" s="80"/>
      <c r="G594" s="81"/>
    </row>
    <row r="595" spans="1:7" ht="69.95" customHeight="1">
      <c r="A595" s="47" t="s">
        <v>159</v>
      </c>
      <c r="B595" s="79" t="s">
        <v>87</v>
      </c>
      <c r="C595" s="80"/>
      <c r="D595" s="80"/>
      <c r="E595" s="80"/>
      <c r="F595" s="80"/>
      <c r="G595" s="81"/>
    </row>
    <row r="596" spans="1:7" ht="69.95" customHeight="1">
      <c r="A596" s="47" t="s">
        <v>195</v>
      </c>
      <c r="B596" s="48"/>
      <c r="C596" s="48"/>
      <c r="D596" s="48"/>
      <c r="E596" s="48"/>
      <c r="F596" s="48"/>
      <c r="G596" s="48"/>
    </row>
    <row r="597" spans="1:7" ht="69.95" customHeight="1">
      <c r="A597" s="47" t="s">
        <v>94</v>
      </c>
      <c r="B597" s="48">
        <v>6</v>
      </c>
      <c r="C597" s="48">
        <v>6</v>
      </c>
      <c r="D597" s="48">
        <v>6</v>
      </c>
      <c r="E597" s="53">
        <v>2745</v>
      </c>
      <c r="F597" s="53">
        <v>3202.4</v>
      </c>
      <c r="G597" s="53">
        <v>3213</v>
      </c>
    </row>
    <row r="598" spans="1:7" ht="69.95" customHeight="1">
      <c r="A598" s="47" t="s">
        <v>158</v>
      </c>
      <c r="B598" s="79" t="s">
        <v>95</v>
      </c>
      <c r="C598" s="80"/>
      <c r="D598" s="80"/>
      <c r="E598" s="80"/>
      <c r="F598" s="80"/>
      <c r="G598" s="81"/>
    </row>
    <row r="599" spans="1:7" ht="69.95" customHeight="1">
      <c r="A599" s="47" t="s">
        <v>159</v>
      </c>
      <c r="B599" s="79" t="s">
        <v>96</v>
      </c>
      <c r="C599" s="80"/>
      <c r="D599" s="80"/>
      <c r="E599" s="80"/>
      <c r="F599" s="80"/>
      <c r="G599" s="81"/>
    </row>
    <row r="600" spans="1:7" ht="69.95" customHeight="1">
      <c r="A600" s="47" t="s">
        <v>195</v>
      </c>
      <c r="B600" s="48"/>
      <c r="C600" s="48"/>
      <c r="D600" s="48"/>
      <c r="E600" s="48"/>
      <c r="F600" s="48"/>
      <c r="G600" s="48"/>
    </row>
    <row r="601" spans="1:7" ht="69.95" customHeight="1">
      <c r="A601" s="47" t="s">
        <v>94</v>
      </c>
      <c r="B601" s="48">
        <v>64</v>
      </c>
      <c r="C601" s="48">
        <v>64</v>
      </c>
      <c r="D601" s="48">
        <v>64</v>
      </c>
      <c r="E601" s="49">
        <v>3742.5</v>
      </c>
      <c r="F601" s="49">
        <v>3791.5</v>
      </c>
      <c r="G601" s="49">
        <v>3832.2</v>
      </c>
    </row>
    <row r="602" spans="1:7" ht="69.95" customHeight="1">
      <c r="A602" s="47" t="s">
        <v>158</v>
      </c>
      <c r="B602" s="79" t="s">
        <v>8</v>
      </c>
      <c r="C602" s="80"/>
      <c r="D602" s="80"/>
      <c r="E602" s="80"/>
      <c r="F602" s="80"/>
      <c r="G602" s="81"/>
    </row>
    <row r="603" spans="1:7" ht="69.95" customHeight="1">
      <c r="A603" s="47" t="s">
        <v>159</v>
      </c>
      <c r="B603" s="79" t="s">
        <v>87</v>
      </c>
      <c r="C603" s="80"/>
      <c r="D603" s="80"/>
      <c r="E603" s="80"/>
      <c r="F603" s="80"/>
      <c r="G603" s="81"/>
    </row>
    <row r="604" spans="1:7" ht="69.95" customHeight="1">
      <c r="A604" s="47" t="s">
        <v>195</v>
      </c>
      <c r="B604" s="50"/>
      <c r="C604" s="51"/>
      <c r="D604" s="51"/>
      <c r="E604" s="51"/>
      <c r="F604" s="51"/>
      <c r="G604" s="52"/>
    </row>
    <row r="605" spans="1:7" ht="69.95" customHeight="1">
      <c r="A605" s="47" t="s">
        <v>94</v>
      </c>
      <c r="B605" s="48">
        <v>4</v>
      </c>
      <c r="C605" s="48">
        <v>4</v>
      </c>
      <c r="D605" s="48">
        <v>4</v>
      </c>
      <c r="E605" s="49">
        <v>11065.7</v>
      </c>
      <c r="F605" s="49">
        <v>10207.4</v>
      </c>
      <c r="G605" s="49">
        <v>9091.2999999999993</v>
      </c>
    </row>
    <row r="606" spans="1:7" ht="69.95" customHeight="1">
      <c r="A606" s="47" t="s">
        <v>158</v>
      </c>
      <c r="B606" s="79" t="s">
        <v>101</v>
      </c>
      <c r="C606" s="80"/>
      <c r="D606" s="80"/>
      <c r="E606" s="80"/>
      <c r="F606" s="80"/>
      <c r="G606" s="81"/>
    </row>
    <row r="607" spans="1:7" ht="69.95" customHeight="1">
      <c r="A607" s="47" t="s">
        <v>159</v>
      </c>
      <c r="B607" s="79" t="s">
        <v>102</v>
      </c>
      <c r="C607" s="80"/>
      <c r="D607" s="80"/>
      <c r="E607" s="80"/>
      <c r="F607" s="80"/>
      <c r="G607" s="81"/>
    </row>
    <row r="608" spans="1:7" ht="69.95" customHeight="1">
      <c r="A608" s="47" t="s">
        <v>195</v>
      </c>
      <c r="B608" s="48"/>
      <c r="C608" s="48"/>
      <c r="D608" s="48"/>
      <c r="E608" s="48"/>
      <c r="F608" s="48"/>
      <c r="G608" s="48"/>
    </row>
    <row r="609" spans="1:7" ht="69.95" customHeight="1">
      <c r="A609" s="47" t="s">
        <v>94</v>
      </c>
      <c r="B609" s="48">
        <v>4</v>
      </c>
      <c r="C609" s="48">
        <v>4</v>
      </c>
      <c r="D609" s="48">
        <v>4</v>
      </c>
      <c r="E609" s="49">
        <v>6159.1</v>
      </c>
      <c r="F609" s="49">
        <v>7114.5</v>
      </c>
      <c r="G609" s="49">
        <v>8263.2000000000007</v>
      </c>
    </row>
    <row r="610" spans="1:7" ht="69.95" customHeight="1">
      <c r="A610" s="19" t="s">
        <v>158</v>
      </c>
      <c r="B610" s="85" t="s">
        <v>255</v>
      </c>
      <c r="C610" s="86"/>
      <c r="D610" s="86"/>
      <c r="E610" s="86"/>
      <c r="F610" s="86"/>
      <c r="G610" s="87"/>
    </row>
    <row r="611" spans="1:7" ht="69.95" customHeight="1">
      <c r="A611" s="19" t="s">
        <v>159</v>
      </c>
      <c r="B611" s="76" t="s">
        <v>174</v>
      </c>
      <c r="C611" s="77"/>
      <c r="D611" s="77"/>
      <c r="E611" s="77"/>
      <c r="F611" s="77"/>
      <c r="G611" s="78"/>
    </row>
    <row r="612" spans="1:7" ht="69.95" customHeight="1">
      <c r="A612" s="19" t="s">
        <v>195</v>
      </c>
      <c r="B612" s="7"/>
      <c r="C612" s="7"/>
      <c r="D612" s="7"/>
      <c r="E612" s="8"/>
      <c r="F612" s="8"/>
      <c r="G612" s="8"/>
    </row>
    <row r="613" spans="1:7" ht="69.95" customHeight="1">
      <c r="A613" s="19" t="s">
        <v>196</v>
      </c>
      <c r="B613" s="7">
        <v>39243</v>
      </c>
      <c r="C613" s="7">
        <v>39243</v>
      </c>
      <c r="D613" s="7">
        <v>39243</v>
      </c>
      <c r="E613" s="8">
        <v>57626.05</v>
      </c>
      <c r="F613" s="8">
        <v>57747.06</v>
      </c>
      <c r="G613" s="8">
        <v>57648.24</v>
      </c>
    </row>
    <row r="614" spans="1:7" ht="69.95" customHeight="1">
      <c r="A614" s="19" t="s">
        <v>158</v>
      </c>
      <c r="B614" s="85" t="s">
        <v>255</v>
      </c>
      <c r="C614" s="86"/>
      <c r="D614" s="86"/>
      <c r="E614" s="86"/>
      <c r="F614" s="86"/>
      <c r="G614" s="87"/>
    </row>
    <row r="615" spans="1:7" ht="69.95" customHeight="1">
      <c r="A615" s="19" t="s">
        <v>159</v>
      </c>
      <c r="B615" s="76" t="s">
        <v>175</v>
      </c>
      <c r="C615" s="77"/>
      <c r="D615" s="77"/>
      <c r="E615" s="77"/>
      <c r="F615" s="77"/>
      <c r="G615" s="78"/>
    </row>
    <row r="616" spans="1:7" ht="69.95" customHeight="1">
      <c r="A616" s="19" t="s">
        <v>195</v>
      </c>
      <c r="B616" s="7"/>
      <c r="C616" s="7"/>
      <c r="D616" s="7"/>
      <c r="E616" s="8"/>
      <c r="F616" s="8"/>
      <c r="G616" s="8"/>
    </row>
    <row r="617" spans="1:7" ht="69.95" customHeight="1">
      <c r="A617" s="19" t="s">
        <v>196</v>
      </c>
      <c r="B617" s="7">
        <v>9839</v>
      </c>
      <c r="C617" s="7">
        <v>9839</v>
      </c>
      <c r="D617" s="7">
        <v>9839</v>
      </c>
      <c r="E617" s="8">
        <v>20544.849999999999</v>
      </c>
      <c r="F617" s="8">
        <v>20587.990000000002</v>
      </c>
      <c r="G617" s="8">
        <v>20552.759999999998</v>
      </c>
    </row>
    <row r="618" spans="1:7" ht="97.5" customHeight="1">
      <c r="A618" s="19" t="s">
        <v>158</v>
      </c>
      <c r="B618" s="76" t="s">
        <v>259</v>
      </c>
      <c r="C618" s="77"/>
      <c r="D618" s="77"/>
      <c r="E618" s="77"/>
      <c r="F618" s="77"/>
      <c r="G618" s="78"/>
    </row>
    <row r="619" spans="1:7" ht="69.95" customHeight="1">
      <c r="A619" s="19" t="s">
        <v>159</v>
      </c>
      <c r="B619" s="82" t="s">
        <v>199</v>
      </c>
      <c r="C619" s="83"/>
      <c r="D619" s="83"/>
      <c r="E619" s="83"/>
      <c r="F619" s="83"/>
      <c r="G619" s="84"/>
    </row>
    <row r="620" spans="1:7" ht="69.95" customHeight="1">
      <c r="A620" s="19" t="s">
        <v>195</v>
      </c>
      <c r="B620" s="7"/>
      <c r="C620" s="7"/>
      <c r="D620" s="7"/>
      <c r="E620" s="8"/>
      <c r="F620" s="8"/>
      <c r="G620" s="8"/>
    </row>
    <row r="621" spans="1:7" ht="69.95" customHeight="1">
      <c r="A621" s="19" t="s">
        <v>196</v>
      </c>
      <c r="B621" s="7">
        <v>22306335</v>
      </c>
      <c r="C621" s="7">
        <v>22306335</v>
      </c>
      <c r="D621" s="7">
        <v>22306335</v>
      </c>
      <c r="E621" s="8">
        <v>5404014.7999999998</v>
      </c>
      <c r="F621" s="8">
        <v>5683711.7999999998</v>
      </c>
      <c r="G621" s="8">
        <v>5719302.9000000004</v>
      </c>
    </row>
    <row r="622" spans="1:7" ht="69.95" customHeight="1">
      <c r="A622" s="19" t="s">
        <v>158</v>
      </c>
      <c r="B622" s="76" t="s">
        <v>258</v>
      </c>
      <c r="C622" s="77"/>
      <c r="D622" s="77"/>
      <c r="E622" s="77"/>
      <c r="F622" s="77"/>
      <c r="G622" s="78"/>
    </row>
    <row r="623" spans="1:7" ht="69.95" customHeight="1">
      <c r="A623" s="19" t="s">
        <v>159</v>
      </c>
      <c r="B623" s="82" t="s">
        <v>200</v>
      </c>
      <c r="C623" s="83"/>
      <c r="D623" s="83"/>
      <c r="E623" s="83"/>
      <c r="F623" s="83"/>
      <c r="G623" s="84"/>
    </row>
    <row r="624" spans="1:7" ht="69.95" customHeight="1">
      <c r="A624" s="19" t="s">
        <v>195</v>
      </c>
      <c r="B624" s="7"/>
      <c r="C624" s="7"/>
      <c r="D624" s="7"/>
      <c r="E624" s="8"/>
      <c r="F624" s="8"/>
      <c r="G624" s="8"/>
    </row>
    <row r="625" spans="1:7" ht="69.95" customHeight="1">
      <c r="A625" s="19" t="s">
        <v>196</v>
      </c>
      <c r="B625" s="7">
        <v>224213</v>
      </c>
      <c r="C625" s="7">
        <v>224213</v>
      </c>
      <c r="D625" s="7">
        <v>224213</v>
      </c>
      <c r="E625" s="8">
        <v>651035.1</v>
      </c>
      <c r="F625" s="8">
        <v>666778.69999999995</v>
      </c>
      <c r="G625" s="8">
        <v>666778.69999999995</v>
      </c>
    </row>
    <row r="626" spans="1:7" ht="99.75" customHeight="1">
      <c r="A626" s="19" t="s">
        <v>158</v>
      </c>
      <c r="B626" s="85" t="s">
        <v>227</v>
      </c>
      <c r="C626" s="86"/>
      <c r="D626" s="86"/>
      <c r="E626" s="86"/>
      <c r="F626" s="86"/>
      <c r="G626" s="87"/>
    </row>
    <row r="627" spans="1:7" ht="69.95" customHeight="1">
      <c r="A627" s="19" t="s">
        <v>159</v>
      </c>
      <c r="B627" s="82" t="s">
        <v>200</v>
      </c>
      <c r="C627" s="83"/>
      <c r="D627" s="83"/>
      <c r="E627" s="83"/>
      <c r="F627" s="83"/>
      <c r="G627" s="84"/>
    </row>
    <row r="628" spans="1:7" ht="69.95" customHeight="1">
      <c r="A628" s="19" t="s">
        <v>195</v>
      </c>
      <c r="B628" s="7"/>
      <c r="C628" s="7"/>
      <c r="D628" s="7"/>
      <c r="E628" s="8"/>
      <c r="F628" s="8"/>
      <c r="G628" s="8"/>
    </row>
    <row r="629" spans="1:7" ht="69.95" customHeight="1">
      <c r="A629" s="19" t="s">
        <v>196</v>
      </c>
      <c r="B629" s="7">
        <v>215834</v>
      </c>
      <c r="C629" s="7">
        <v>215834</v>
      </c>
      <c r="D629" s="7">
        <v>215834</v>
      </c>
      <c r="E629" s="8">
        <v>532671.30000000005</v>
      </c>
      <c r="F629" s="8">
        <v>545385.80000000005</v>
      </c>
      <c r="G629" s="8">
        <v>545385.80000000005</v>
      </c>
    </row>
    <row r="630" spans="1:7" ht="69.95" customHeight="1">
      <c r="A630" s="19" t="s">
        <v>158</v>
      </c>
      <c r="B630" s="88" t="s">
        <v>42</v>
      </c>
      <c r="C630" s="75"/>
      <c r="D630" s="75"/>
      <c r="E630" s="75"/>
      <c r="F630" s="75"/>
      <c r="G630" s="75"/>
    </row>
    <row r="631" spans="1:7" ht="69.95" customHeight="1">
      <c r="A631" s="19" t="s">
        <v>159</v>
      </c>
      <c r="B631" s="89" t="s">
        <v>200</v>
      </c>
      <c r="C631" s="89"/>
      <c r="D631" s="89"/>
      <c r="E631" s="89"/>
      <c r="F631" s="89"/>
      <c r="G631" s="89"/>
    </row>
    <row r="632" spans="1:7" ht="69.95" customHeight="1">
      <c r="A632" s="19" t="s">
        <v>195</v>
      </c>
      <c r="B632" s="7"/>
      <c r="C632" s="7"/>
      <c r="D632" s="7"/>
      <c r="E632" s="8"/>
      <c r="F632" s="8"/>
      <c r="G632" s="8"/>
    </row>
    <row r="633" spans="1:7" ht="69.95" customHeight="1">
      <c r="A633" s="19" t="s">
        <v>196</v>
      </c>
      <c r="B633" s="7">
        <v>205308</v>
      </c>
      <c r="C633" s="7">
        <v>205308</v>
      </c>
      <c r="D633" s="7">
        <v>205308</v>
      </c>
      <c r="E633" s="8">
        <v>293721.90000000002</v>
      </c>
      <c r="F633" s="8">
        <v>300356</v>
      </c>
      <c r="G633" s="8">
        <v>300356</v>
      </c>
    </row>
    <row r="634" spans="1:7" ht="69.95" customHeight="1">
      <c r="A634" s="19" t="s">
        <v>158</v>
      </c>
      <c r="B634" s="75" t="s">
        <v>257</v>
      </c>
      <c r="C634" s="75"/>
      <c r="D634" s="75"/>
      <c r="E634" s="75"/>
      <c r="F634" s="75"/>
      <c r="G634" s="75"/>
    </row>
    <row r="635" spans="1:7" ht="69.95" customHeight="1">
      <c r="A635" s="19" t="s">
        <v>159</v>
      </c>
      <c r="B635" s="89" t="s">
        <v>201</v>
      </c>
      <c r="C635" s="89"/>
      <c r="D635" s="89"/>
      <c r="E635" s="89"/>
      <c r="F635" s="89"/>
      <c r="G635" s="89"/>
    </row>
    <row r="636" spans="1:7" ht="69.95" customHeight="1">
      <c r="A636" s="19" t="s">
        <v>195</v>
      </c>
      <c r="B636" s="7"/>
      <c r="C636" s="7"/>
      <c r="D636" s="7"/>
      <c r="E636" s="8"/>
      <c r="F636" s="8"/>
      <c r="G636" s="8"/>
    </row>
    <row r="637" spans="1:7" ht="69.95" customHeight="1">
      <c r="A637" s="19" t="s">
        <v>196</v>
      </c>
      <c r="B637" s="7">
        <v>985220</v>
      </c>
      <c r="C637" s="7">
        <v>985220</v>
      </c>
      <c r="D637" s="7">
        <v>985220</v>
      </c>
      <c r="E637" s="8">
        <v>698061.5</v>
      </c>
      <c r="F637" s="8">
        <v>714581.1</v>
      </c>
      <c r="G637" s="8">
        <v>714581.1</v>
      </c>
    </row>
    <row r="638" spans="1:7" ht="69.95" customHeight="1">
      <c r="A638" s="19" t="s">
        <v>158</v>
      </c>
      <c r="B638" s="75" t="s">
        <v>141</v>
      </c>
      <c r="C638" s="75"/>
      <c r="D638" s="75"/>
      <c r="E638" s="75"/>
      <c r="F638" s="75"/>
      <c r="G638" s="75"/>
    </row>
    <row r="639" spans="1:7" ht="69.95" customHeight="1">
      <c r="A639" s="19" t="s">
        <v>159</v>
      </c>
      <c r="B639" s="75" t="s">
        <v>176</v>
      </c>
      <c r="C639" s="75"/>
      <c r="D639" s="75"/>
      <c r="E639" s="75"/>
      <c r="F639" s="75"/>
      <c r="G639" s="75"/>
    </row>
    <row r="640" spans="1:7" ht="69.95" customHeight="1">
      <c r="A640" s="19" t="s">
        <v>195</v>
      </c>
      <c r="B640" s="7"/>
      <c r="C640" s="7"/>
      <c r="D640" s="7"/>
      <c r="E640" s="8"/>
      <c r="F640" s="8"/>
      <c r="G640" s="8"/>
    </row>
    <row r="641" spans="1:7" ht="69.95" customHeight="1">
      <c r="A641" s="19" t="s">
        <v>196</v>
      </c>
      <c r="B641" s="7">
        <v>1651150</v>
      </c>
      <c r="C641" s="7">
        <v>1651150</v>
      </c>
      <c r="D641" s="7">
        <v>1651150</v>
      </c>
      <c r="E641" s="8">
        <v>377195.92</v>
      </c>
      <c r="F641" s="8">
        <v>377987.99</v>
      </c>
      <c r="G641" s="8">
        <v>377341.16</v>
      </c>
    </row>
    <row r="642" spans="1:7" ht="69.95" customHeight="1">
      <c r="A642" s="19" t="s">
        <v>158</v>
      </c>
      <c r="B642" s="75" t="s">
        <v>140</v>
      </c>
      <c r="C642" s="75"/>
      <c r="D642" s="75"/>
      <c r="E642" s="75"/>
      <c r="F642" s="75"/>
      <c r="G642" s="75"/>
    </row>
    <row r="643" spans="1:7" ht="69.95" customHeight="1">
      <c r="A643" s="19" t="s">
        <v>159</v>
      </c>
      <c r="B643" s="75" t="s">
        <v>177</v>
      </c>
      <c r="C643" s="75"/>
      <c r="D643" s="75"/>
      <c r="E643" s="75"/>
      <c r="F643" s="75"/>
      <c r="G643" s="75"/>
    </row>
    <row r="644" spans="1:7" ht="69.95" customHeight="1">
      <c r="A644" s="19" t="s">
        <v>195</v>
      </c>
      <c r="B644" s="7"/>
      <c r="C644" s="7"/>
      <c r="D644" s="7"/>
      <c r="E644" s="8"/>
      <c r="F644" s="8"/>
      <c r="G644" s="8"/>
    </row>
    <row r="645" spans="1:7" ht="69.95" customHeight="1">
      <c r="A645" s="19" t="s">
        <v>196</v>
      </c>
      <c r="B645" s="7">
        <v>158648</v>
      </c>
      <c r="C645" s="7">
        <v>158648</v>
      </c>
      <c r="D645" s="7">
        <v>158648</v>
      </c>
      <c r="E645" s="8">
        <v>23493.52</v>
      </c>
      <c r="F645" s="8">
        <v>23542.85</v>
      </c>
      <c r="G645" s="8">
        <v>23502.560000000001</v>
      </c>
    </row>
    <row r="646" spans="1:7" ht="69.95" customHeight="1">
      <c r="A646" s="19" t="s">
        <v>158</v>
      </c>
      <c r="B646" s="75" t="s">
        <v>139</v>
      </c>
      <c r="C646" s="75"/>
      <c r="D646" s="75"/>
      <c r="E646" s="75"/>
      <c r="F646" s="75"/>
      <c r="G646" s="75"/>
    </row>
    <row r="647" spans="1:7" ht="69.95" customHeight="1">
      <c r="A647" s="19" t="s">
        <v>159</v>
      </c>
      <c r="B647" s="75" t="s">
        <v>174</v>
      </c>
      <c r="C647" s="75"/>
      <c r="D647" s="75"/>
      <c r="E647" s="75"/>
      <c r="F647" s="75"/>
      <c r="G647" s="75"/>
    </row>
    <row r="648" spans="1:7" ht="69.95" customHeight="1">
      <c r="A648" s="19" t="s">
        <v>195</v>
      </c>
      <c r="B648" s="7"/>
      <c r="C648" s="7"/>
      <c r="D648" s="7"/>
      <c r="E648" s="8"/>
      <c r="F648" s="8"/>
      <c r="G648" s="8"/>
    </row>
    <row r="649" spans="1:7" ht="69.95" customHeight="1">
      <c r="A649" s="19" t="s">
        <v>196</v>
      </c>
      <c r="B649" s="7">
        <v>360</v>
      </c>
      <c r="C649" s="7">
        <v>360</v>
      </c>
      <c r="D649" s="7">
        <v>360</v>
      </c>
      <c r="E649" s="8">
        <v>694.73</v>
      </c>
      <c r="F649" s="8">
        <v>696.19</v>
      </c>
      <c r="G649" s="8">
        <v>695</v>
      </c>
    </row>
    <row r="650" spans="1:7" ht="69.95" customHeight="1">
      <c r="A650" s="19" t="s">
        <v>158</v>
      </c>
      <c r="B650" s="75" t="s">
        <v>139</v>
      </c>
      <c r="C650" s="75"/>
      <c r="D650" s="75"/>
      <c r="E650" s="75"/>
      <c r="F650" s="75"/>
      <c r="G650" s="75"/>
    </row>
    <row r="651" spans="1:7" ht="69.95" customHeight="1">
      <c r="A651" s="19" t="s">
        <v>159</v>
      </c>
      <c r="B651" s="75" t="s">
        <v>176</v>
      </c>
      <c r="C651" s="75"/>
      <c r="D651" s="75"/>
      <c r="E651" s="75"/>
      <c r="F651" s="75"/>
      <c r="G651" s="75"/>
    </row>
    <row r="652" spans="1:7" ht="69.95" customHeight="1">
      <c r="A652" s="19" t="s">
        <v>195</v>
      </c>
      <c r="B652" s="7"/>
      <c r="C652" s="7"/>
      <c r="D652" s="7"/>
      <c r="E652" s="8"/>
      <c r="F652" s="8"/>
      <c r="G652" s="8"/>
    </row>
    <row r="653" spans="1:7" ht="69.95" customHeight="1">
      <c r="A653" s="19" t="s">
        <v>196</v>
      </c>
      <c r="B653" s="7">
        <v>5400</v>
      </c>
      <c r="C653" s="7">
        <v>5400</v>
      </c>
      <c r="D653" s="7">
        <v>5400</v>
      </c>
      <c r="E653" s="8">
        <v>11867.57</v>
      </c>
      <c r="F653" s="8">
        <v>11892.49</v>
      </c>
      <c r="G653" s="8">
        <v>11872.14</v>
      </c>
    </row>
    <row r="654" spans="1:7" ht="84" customHeight="1">
      <c r="A654" s="19" t="s">
        <v>158</v>
      </c>
      <c r="B654" s="75" t="s">
        <v>138</v>
      </c>
      <c r="C654" s="75"/>
      <c r="D654" s="75"/>
      <c r="E654" s="75"/>
      <c r="F654" s="75"/>
      <c r="G654" s="75"/>
    </row>
    <row r="655" spans="1:7" ht="69.95" customHeight="1">
      <c r="A655" s="19" t="s">
        <v>159</v>
      </c>
      <c r="B655" s="75" t="s">
        <v>174</v>
      </c>
      <c r="C655" s="75"/>
      <c r="D655" s="75"/>
      <c r="E655" s="75"/>
      <c r="F655" s="75"/>
      <c r="G655" s="75"/>
    </row>
    <row r="656" spans="1:7" ht="69.95" customHeight="1">
      <c r="A656" s="19" t="s">
        <v>195</v>
      </c>
      <c r="B656" s="7"/>
      <c r="C656" s="7"/>
      <c r="D656" s="7"/>
      <c r="E656" s="8"/>
      <c r="F656" s="8"/>
      <c r="G656" s="8"/>
    </row>
    <row r="657" spans="1:7" ht="69.95" customHeight="1">
      <c r="A657" s="19" t="s">
        <v>196</v>
      </c>
      <c r="B657" s="7">
        <v>120</v>
      </c>
      <c r="C657" s="7">
        <v>120</v>
      </c>
      <c r="D657" s="7">
        <v>120</v>
      </c>
      <c r="E657" s="8">
        <v>216865.02</v>
      </c>
      <c r="F657" s="8">
        <v>217320.41</v>
      </c>
      <c r="G657" s="8">
        <v>216948.52</v>
      </c>
    </row>
    <row r="658" spans="1:7" ht="69.95" customHeight="1">
      <c r="A658" s="19" t="s">
        <v>158</v>
      </c>
      <c r="B658" s="75" t="s">
        <v>256</v>
      </c>
      <c r="C658" s="75"/>
      <c r="D658" s="75"/>
      <c r="E658" s="75"/>
      <c r="F658" s="75"/>
      <c r="G658" s="75"/>
    </row>
    <row r="659" spans="1:7" ht="69.95" customHeight="1">
      <c r="A659" s="19" t="s">
        <v>159</v>
      </c>
      <c r="B659" s="75" t="s">
        <v>178</v>
      </c>
      <c r="C659" s="75"/>
      <c r="D659" s="75"/>
      <c r="E659" s="75"/>
      <c r="F659" s="75"/>
      <c r="G659" s="75"/>
    </row>
    <row r="660" spans="1:7" ht="69.95" customHeight="1">
      <c r="A660" s="19" t="s">
        <v>195</v>
      </c>
      <c r="B660" s="7"/>
      <c r="C660" s="7"/>
      <c r="D660" s="7"/>
      <c r="E660" s="8"/>
      <c r="F660" s="8"/>
      <c r="G660" s="8"/>
    </row>
    <row r="661" spans="1:7" ht="69.95" customHeight="1">
      <c r="A661" s="19" t="s">
        <v>196</v>
      </c>
      <c r="B661" s="7">
        <v>5647</v>
      </c>
      <c r="C661" s="7">
        <v>5647</v>
      </c>
      <c r="D661" s="7">
        <v>5647</v>
      </c>
      <c r="E661" s="8">
        <v>22483.68</v>
      </c>
      <c r="F661" s="8">
        <v>22530.9</v>
      </c>
      <c r="G661" s="8">
        <v>22492.34</v>
      </c>
    </row>
    <row r="662" spans="1:7" ht="69.95" customHeight="1">
      <c r="A662" s="19" t="s">
        <v>158</v>
      </c>
      <c r="B662" s="75" t="s">
        <v>137</v>
      </c>
      <c r="C662" s="75"/>
      <c r="D662" s="75"/>
      <c r="E662" s="75"/>
      <c r="F662" s="75"/>
      <c r="G662" s="75"/>
    </row>
    <row r="663" spans="1:7" ht="69.95" customHeight="1">
      <c r="A663" s="19" t="s">
        <v>159</v>
      </c>
      <c r="B663" s="75" t="s">
        <v>177</v>
      </c>
      <c r="C663" s="75"/>
      <c r="D663" s="75"/>
      <c r="E663" s="75"/>
      <c r="F663" s="75"/>
      <c r="G663" s="75"/>
    </row>
    <row r="664" spans="1:7" ht="69.95" customHeight="1">
      <c r="A664" s="19" t="s">
        <v>195</v>
      </c>
      <c r="B664" s="7"/>
      <c r="C664" s="7"/>
      <c r="D664" s="7"/>
      <c r="E664" s="8"/>
      <c r="F664" s="8"/>
      <c r="G664" s="8"/>
    </row>
    <row r="665" spans="1:7" ht="69.95" customHeight="1">
      <c r="A665" s="19" t="s">
        <v>196</v>
      </c>
      <c r="B665" s="7">
        <v>1021164</v>
      </c>
      <c r="C665" s="7">
        <v>1021164</v>
      </c>
      <c r="D665" s="7">
        <v>1021164</v>
      </c>
      <c r="E665" s="8">
        <v>193324.49</v>
      </c>
      <c r="F665" s="8">
        <v>193730.45</v>
      </c>
      <c r="G665" s="8">
        <v>193398.94</v>
      </c>
    </row>
    <row r="666" spans="1:7" ht="69.95" customHeight="1">
      <c r="A666" s="19" t="s">
        <v>158</v>
      </c>
      <c r="B666" s="75" t="s">
        <v>137</v>
      </c>
      <c r="C666" s="75"/>
      <c r="D666" s="75"/>
      <c r="E666" s="75"/>
      <c r="F666" s="75"/>
      <c r="G666" s="75"/>
    </row>
    <row r="667" spans="1:7" ht="69.95" customHeight="1">
      <c r="A667" s="19" t="s">
        <v>159</v>
      </c>
      <c r="B667" s="75" t="s">
        <v>179</v>
      </c>
      <c r="C667" s="75"/>
      <c r="D667" s="75"/>
      <c r="E667" s="75"/>
      <c r="F667" s="75"/>
      <c r="G667" s="75"/>
    </row>
    <row r="668" spans="1:7" ht="69.95" customHeight="1">
      <c r="A668" s="19" t="s">
        <v>195</v>
      </c>
      <c r="B668" s="7"/>
      <c r="C668" s="7"/>
      <c r="D668" s="7"/>
      <c r="E668" s="8"/>
      <c r="F668" s="8"/>
      <c r="G668" s="8"/>
    </row>
    <row r="669" spans="1:7" ht="69.95" customHeight="1">
      <c r="A669" s="19" t="s">
        <v>196</v>
      </c>
      <c r="B669" s="7">
        <v>3177</v>
      </c>
      <c r="C669" s="7">
        <v>3177</v>
      </c>
      <c r="D669" s="7">
        <v>3177</v>
      </c>
      <c r="E669" s="8">
        <v>847.26</v>
      </c>
      <c r="F669" s="8">
        <v>849.04</v>
      </c>
      <c r="G669" s="8">
        <v>847.58</v>
      </c>
    </row>
    <row r="670" spans="1:7" ht="69.95" customHeight="1">
      <c r="A670" s="19" t="s">
        <v>158</v>
      </c>
      <c r="B670" s="75" t="s">
        <v>136</v>
      </c>
      <c r="C670" s="75"/>
      <c r="D670" s="75"/>
      <c r="E670" s="75"/>
      <c r="F670" s="75"/>
      <c r="G670" s="75"/>
    </row>
    <row r="671" spans="1:7" ht="69.95" customHeight="1">
      <c r="A671" s="19" t="s">
        <v>159</v>
      </c>
      <c r="B671" s="75" t="s">
        <v>178</v>
      </c>
      <c r="C671" s="75"/>
      <c r="D671" s="75"/>
      <c r="E671" s="75"/>
      <c r="F671" s="75"/>
      <c r="G671" s="75"/>
    </row>
    <row r="672" spans="1:7" ht="69.95" customHeight="1">
      <c r="A672" s="19" t="s">
        <v>195</v>
      </c>
      <c r="B672" s="7"/>
      <c r="C672" s="7"/>
      <c r="D672" s="7"/>
      <c r="E672" s="8"/>
      <c r="F672" s="8"/>
      <c r="G672" s="8"/>
    </row>
    <row r="673" spans="1:7" ht="69.95" customHeight="1">
      <c r="A673" s="19" t="s">
        <v>196</v>
      </c>
      <c r="B673" s="7">
        <v>32282</v>
      </c>
      <c r="C673" s="7">
        <v>32282</v>
      </c>
      <c r="D673" s="7">
        <v>32282</v>
      </c>
      <c r="E673" s="8">
        <v>25701.91</v>
      </c>
      <c r="F673" s="8">
        <v>25755.89</v>
      </c>
      <c r="G673" s="8">
        <v>25711.81</v>
      </c>
    </row>
    <row r="674" spans="1:7" ht="69.95" customHeight="1">
      <c r="A674" s="19" t="s">
        <v>158</v>
      </c>
      <c r="B674" s="75" t="s">
        <v>9</v>
      </c>
      <c r="C674" s="75"/>
      <c r="D674" s="75"/>
      <c r="E674" s="75"/>
      <c r="F674" s="75"/>
      <c r="G674" s="75"/>
    </row>
    <row r="675" spans="1:7" ht="69.95" customHeight="1">
      <c r="A675" s="19" t="s">
        <v>159</v>
      </c>
      <c r="B675" s="75" t="s">
        <v>180</v>
      </c>
      <c r="C675" s="75"/>
      <c r="D675" s="75"/>
      <c r="E675" s="75"/>
      <c r="F675" s="75"/>
      <c r="G675" s="75"/>
    </row>
    <row r="676" spans="1:7" ht="69.95" customHeight="1">
      <c r="A676" s="19" t="s">
        <v>195</v>
      </c>
      <c r="B676" s="7"/>
      <c r="C676" s="7"/>
      <c r="D676" s="7"/>
      <c r="E676" s="8"/>
      <c r="F676" s="8"/>
      <c r="G676" s="8"/>
    </row>
    <row r="677" spans="1:7" ht="69.95" customHeight="1">
      <c r="A677" s="19" t="s">
        <v>196</v>
      </c>
      <c r="B677" s="7">
        <v>38369</v>
      </c>
      <c r="C677" s="7">
        <v>38369</v>
      </c>
      <c r="D677" s="7">
        <v>38369</v>
      </c>
      <c r="E677" s="8">
        <v>23588.39</v>
      </c>
      <c r="F677" s="8">
        <v>23637.919999999998</v>
      </c>
      <c r="G677" s="8">
        <v>23597.47</v>
      </c>
    </row>
    <row r="678" spans="1:7" ht="69.95" customHeight="1">
      <c r="A678" s="19" t="s">
        <v>158</v>
      </c>
      <c r="B678" s="75" t="s">
        <v>135</v>
      </c>
      <c r="C678" s="75"/>
      <c r="D678" s="75"/>
      <c r="E678" s="75"/>
      <c r="F678" s="75"/>
      <c r="G678" s="75"/>
    </row>
    <row r="679" spans="1:7" ht="69.95" customHeight="1">
      <c r="A679" s="19" t="s">
        <v>159</v>
      </c>
      <c r="B679" s="75" t="s">
        <v>181</v>
      </c>
      <c r="C679" s="75"/>
      <c r="D679" s="75"/>
      <c r="E679" s="75"/>
      <c r="F679" s="75"/>
      <c r="G679" s="75"/>
    </row>
    <row r="680" spans="1:7" ht="69.95" customHeight="1">
      <c r="A680" s="19" t="s">
        <v>195</v>
      </c>
      <c r="B680" s="7"/>
      <c r="C680" s="7"/>
      <c r="D680" s="7"/>
      <c r="E680" s="8"/>
      <c r="F680" s="8"/>
      <c r="G680" s="8"/>
    </row>
    <row r="681" spans="1:7" ht="69.95" customHeight="1">
      <c r="A681" s="19" t="s">
        <v>196</v>
      </c>
      <c r="B681" s="7">
        <v>1068466</v>
      </c>
      <c r="C681" s="7">
        <v>1086466</v>
      </c>
      <c r="D681" s="7">
        <v>1086466</v>
      </c>
      <c r="E681" s="8">
        <v>19401.21</v>
      </c>
      <c r="F681" s="8">
        <v>19441.95</v>
      </c>
      <c r="G681" s="8">
        <v>19408.669999999998</v>
      </c>
    </row>
    <row r="682" spans="1:7" ht="69.95" customHeight="1">
      <c r="A682" s="19" t="s">
        <v>158</v>
      </c>
      <c r="B682" s="75" t="s">
        <v>135</v>
      </c>
      <c r="C682" s="75"/>
      <c r="D682" s="75"/>
      <c r="E682" s="75"/>
      <c r="F682" s="75"/>
      <c r="G682" s="75"/>
    </row>
    <row r="683" spans="1:7" ht="69.95" customHeight="1">
      <c r="A683" s="19" t="s">
        <v>159</v>
      </c>
      <c r="B683" s="75" t="s">
        <v>182</v>
      </c>
      <c r="C683" s="75"/>
      <c r="D683" s="75"/>
      <c r="E683" s="75"/>
      <c r="F683" s="75"/>
      <c r="G683" s="75"/>
    </row>
    <row r="684" spans="1:7" ht="69.95" customHeight="1">
      <c r="A684" s="19" t="s">
        <v>195</v>
      </c>
      <c r="B684" s="7"/>
      <c r="C684" s="7"/>
      <c r="D684" s="7"/>
      <c r="E684" s="8"/>
      <c r="F684" s="8"/>
      <c r="G684" s="8"/>
    </row>
    <row r="685" spans="1:7" ht="69.95" customHeight="1">
      <c r="A685" s="19" t="s">
        <v>196</v>
      </c>
      <c r="B685" s="7">
        <v>55949</v>
      </c>
      <c r="C685" s="7">
        <v>55949</v>
      </c>
      <c r="D685" s="7">
        <v>55949</v>
      </c>
      <c r="E685" s="8">
        <v>4942.8</v>
      </c>
      <c r="F685" s="8">
        <v>4953.18</v>
      </c>
      <c r="G685" s="8">
        <v>4944.7</v>
      </c>
    </row>
    <row r="686" spans="1:7" ht="69.95" customHeight="1">
      <c r="A686" s="19" t="s">
        <v>158</v>
      </c>
      <c r="B686" s="75" t="s">
        <v>41</v>
      </c>
      <c r="C686" s="75"/>
      <c r="D686" s="75"/>
      <c r="E686" s="75"/>
      <c r="F686" s="75"/>
      <c r="G686" s="75"/>
    </row>
    <row r="687" spans="1:7" ht="69.95" customHeight="1">
      <c r="A687" s="19" t="s">
        <v>159</v>
      </c>
      <c r="B687" s="75" t="s">
        <v>174</v>
      </c>
      <c r="C687" s="75"/>
      <c r="D687" s="75"/>
      <c r="E687" s="75"/>
      <c r="F687" s="75"/>
      <c r="G687" s="75"/>
    </row>
    <row r="688" spans="1:7" ht="69.95" customHeight="1">
      <c r="A688" s="19" t="s">
        <v>195</v>
      </c>
      <c r="B688" s="7"/>
      <c r="C688" s="7"/>
      <c r="D688" s="7"/>
      <c r="E688" s="8"/>
      <c r="F688" s="8"/>
      <c r="G688" s="8"/>
    </row>
    <row r="689" spans="1:7" ht="69.95" customHeight="1">
      <c r="A689" s="19" t="s">
        <v>202</v>
      </c>
      <c r="B689" s="15">
        <v>8000</v>
      </c>
      <c r="C689" s="15">
        <v>8000</v>
      </c>
      <c r="D689" s="15">
        <v>8000</v>
      </c>
      <c r="E689" s="16">
        <v>65589.600000000006</v>
      </c>
      <c r="F689" s="16">
        <v>67158.7</v>
      </c>
      <c r="G689" s="16">
        <v>67158.7</v>
      </c>
    </row>
    <row r="690" spans="1:7" ht="69.95" customHeight="1">
      <c r="A690" s="19" t="s">
        <v>158</v>
      </c>
      <c r="B690" s="75" t="s">
        <v>10</v>
      </c>
      <c r="C690" s="75"/>
      <c r="D690" s="75"/>
      <c r="E690" s="75"/>
      <c r="F690" s="75"/>
      <c r="G690" s="75"/>
    </row>
    <row r="691" spans="1:7" ht="69.95" customHeight="1">
      <c r="A691" s="19" t="s">
        <v>159</v>
      </c>
      <c r="B691" s="75" t="s">
        <v>174</v>
      </c>
      <c r="C691" s="75"/>
      <c r="D691" s="75"/>
      <c r="E691" s="75"/>
      <c r="F691" s="75"/>
      <c r="G691" s="75"/>
    </row>
    <row r="692" spans="1:7" ht="69.95" customHeight="1">
      <c r="A692" s="19" t="s">
        <v>195</v>
      </c>
      <c r="B692" s="7"/>
      <c r="C692" s="7"/>
      <c r="D692" s="7"/>
      <c r="E692" s="8"/>
      <c r="F692" s="8"/>
      <c r="G692" s="8"/>
    </row>
    <row r="693" spans="1:7" ht="69.95" customHeight="1">
      <c r="A693" s="19" t="s">
        <v>202</v>
      </c>
      <c r="B693" s="15">
        <v>2684</v>
      </c>
      <c r="C693" s="15">
        <v>2684</v>
      </c>
      <c r="D693" s="15">
        <v>2684</v>
      </c>
      <c r="E693" s="16">
        <v>17213.5</v>
      </c>
      <c r="F693" s="16">
        <v>17600.7</v>
      </c>
      <c r="G693" s="16">
        <v>17600</v>
      </c>
    </row>
    <row r="694" spans="1:7" ht="69.95" customHeight="1">
      <c r="A694" s="19" t="s">
        <v>158</v>
      </c>
      <c r="B694" s="75" t="s">
        <v>11</v>
      </c>
      <c r="C694" s="75"/>
      <c r="D694" s="75"/>
      <c r="E694" s="75"/>
      <c r="F694" s="75"/>
      <c r="G694" s="75"/>
    </row>
    <row r="695" spans="1:7" ht="69.95" customHeight="1">
      <c r="A695" s="19" t="s">
        <v>159</v>
      </c>
      <c r="B695" s="75" t="s">
        <v>203</v>
      </c>
      <c r="C695" s="75"/>
      <c r="D695" s="75"/>
      <c r="E695" s="75"/>
      <c r="F695" s="75"/>
      <c r="G695" s="75"/>
    </row>
    <row r="696" spans="1:7" ht="69.95" customHeight="1">
      <c r="A696" s="19" t="s">
        <v>195</v>
      </c>
      <c r="B696" s="7"/>
      <c r="C696" s="7"/>
      <c r="D696" s="7"/>
      <c r="E696" s="8"/>
      <c r="F696" s="8"/>
      <c r="G696" s="8"/>
    </row>
    <row r="697" spans="1:7" ht="69.95" customHeight="1">
      <c r="A697" s="19" t="s">
        <v>202</v>
      </c>
      <c r="B697" s="15">
        <v>1267205</v>
      </c>
      <c r="C697" s="15">
        <v>1267205</v>
      </c>
      <c r="D697" s="15">
        <v>1267205</v>
      </c>
      <c r="E697" s="16">
        <v>284183.7</v>
      </c>
      <c r="F697" s="16">
        <v>290891.09999999998</v>
      </c>
      <c r="G697" s="16">
        <v>290891.09999999998</v>
      </c>
    </row>
    <row r="698" spans="1:7" ht="69.95" customHeight="1">
      <c r="A698" s="19" t="s">
        <v>158</v>
      </c>
      <c r="B698" s="75" t="s">
        <v>12</v>
      </c>
      <c r="C698" s="75"/>
      <c r="D698" s="75"/>
      <c r="E698" s="75"/>
      <c r="F698" s="75"/>
      <c r="G698" s="75"/>
    </row>
    <row r="699" spans="1:7" ht="93.75" customHeight="1">
      <c r="A699" s="19" t="s">
        <v>159</v>
      </c>
      <c r="B699" s="75" t="s">
        <v>228</v>
      </c>
      <c r="C699" s="75"/>
      <c r="D699" s="75"/>
      <c r="E699" s="75"/>
      <c r="F699" s="75"/>
      <c r="G699" s="75"/>
    </row>
    <row r="700" spans="1:7" ht="69.95" customHeight="1">
      <c r="A700" s="19" t="s">
        <v>195</v>
      </c>
      <c r="B700" s="7"/>
      <c r="C700" s="7"/>
      <c r="D700" s="7"/>
      <c r="E700" s="8"/>
      <c r="F700" s="8"/>
      <c r="G700" s="8"/>
    </row>
    <row r="701" spans="1:7" ht="69.95" customHeight="1">
      <c r="A701" s="19" t="s">
        <v>202</v>
      </c>
      <c r="B701" s="15">
        <v>491053</v>
      </c>
      <c r="C701" s="15">
        <v>491053</v>
      </c>
      <c r="D701" s="15">
        <v>491053</v>
      </c>
      <c r="E701" s="16">
        <v>693625.1</v>
      </c>
      <c r="F701" s="16">
        <v>708340.7</v>
      </c>
      <c r="G701" s="16">
        <v>708340.7</v>
      </c>
    </row>
    <row r="702" spans="1:7" ht="69.95" customHeight="1">
      <c r="A702" s="19" t="s">
        <v>158</v>
      </c>
      <c r="B702" s="75" t="s">
        <v>13</v>
      </c>
      <c r="C702" s="75"/>
      <c r="D702" s="75"/>
      <c r="E702" s="75"/>
      <c r="F702" s="75"/>
      <c r="G702" s="75"/>
    </row>
    <row r="703" spans="1:7" ht="69.95" customHeight="1">
      <c r="A703" s="19" t="s">
        <v>159</v>
      </c>
      <c r="B703" s="75" t="s">
        <v>229</v>
      </c>
      <c r="C703" s="75"/>
      <c r="D703" s="75"/>
      <c r="E703" s="75"/>
      <c r="F703" s="75"/>
      <c r="G703" s="75"/>
    </row>
    <row r="704" spans="1:7" ht="69.95" customHeight="1">
      <c r="A704" s="19" t="s">
        <v>195</v>
      </c>
      <c r="B704" s="7"/>
      <c r="C704" s="7"/>
      <c r="D704" s="7"/>
      <c r="E704" s="8"/>
      <c r="F704" s="8"/>
      <c r="G704" s="8"/>
    </row>
    <row r="705" spans="1:7" ht="69.95" customHeight="1">
      <c r="A705" s="19" t="s">
        <v>202</v>
      </c>
      <c r="B705" s="15">
        <v>4461152</v>
      </c>
      <c r="C705" s="15">
        <v>4461152</v>
      </c>
      <c r="D705" s="15">
        <v>4461152</v>
      </c>
      <c r="E705" s="16">
        <v>383507.7</v>
      </c>
      <c r="F705" s="16">
        <v>392474.8</v>
      </c>
      <c r="G705" s="16">
        <v>392474.8</v>
      </c>
    </row>
    <row r="706" spans="1:7" ht="69.95" customHeight="1">
      <c r="A706" s="19" t="s">
        <v>158</v>
      </c>
      <c r="B706" s="75" t="s">
        <v>14</v>
      </c>
      <c r="C706" s="75"/>
      <c r="D706" s="75"/>
      <c r="E706" s="75"/>
      <c r="F706" s="75"/>
      <c r="G706" s="75"/>
    </row>
    <row r="707" spans="1:7" ht="69.95" customHeight="1">
      <c r="A707" s="19" t="s">
        <v>159</v>
      </c>
      <c r="B707" s="75" t="s">
        <v>230</v>
      </c>
      <c r="C707" s="75"/>
      <c r="D707" s="75"/>
      <c r="E707" s="75"/>
      <c r="F707" s="75"/>
      <c r="G707" s="75"/>
    </row>
    <row r="708" spans="1:7" ht="69.95" customHeight="1">
      <c r="A708" s="19" t="s">
        <v>195</v>
      </c>
      <c r="B708" s="7"/>
      <c r="C708" s="7"/>
      <c r="D708" s="7"/>
      <c r="E708" s="8"/>
      <c r="F708" s="8"/>
      <c r="G708" s="8"/>
    </row>
    <row r="709" spans="1:7" ht="69.95" customHeight="1">
      <c r="A709" s="19" t="s">
        <v>202</v>
      </c>
      <c r="B709" s="15">
        <v>2809555</v>
      </c>
      <c r="C709" s="15">
        <v>2809555</v>
      </c>
      <c r="D709" s="15">
        <v>2809555</v>
      </c>
      <c r="E709" s="16">
        <v>55920.4</v>
      </c>
      <c r="F709" s="16">
        <v>57222.8</v>
      </c>
      <c r="G709" s="16">
        <v>57222.8</v>
      </c>
    </row>
    <row r="710" spans="1:7" ht="69.95" customHeight="1">
      <c r="A710" s="19" t="s">
        <v>158</v>
      </c>
      <c r="B710" s="75" t="s">
        <v>15</v>
      </c>
      <c r="C710" s="75"/>
      <c r="D710" s="75"/>
      <c r="E710" s="75"/>
      <c r="F710" s="75"/>
      <c r="G710" s="75"/>
    </row>
    <row r="711" spans="1:7" ht="122.25" customHeight="1">
      <c r="A711" s="19" t="s">
        <v>159</v>
      </c>
      <c r="B711" s="75" t="s">
        <v>16</v>
      </c>
      <c r="C711" s="75"/>
      <c r="D711" s="75"/>
      <c r="E711" s="75"/>
      <c r="F711" s="75"/>
      <c r="G711" s="75"/>
    </row>
    <row r="712" spans="1:7" ht="69.95" customHeight="1">
      <c r="A712" s="19" t="s">
        <v>195</v>
      </c>
      <c r="B712" s="7"/>
      <c r="C712" s="7"/>
      <c r="D712" s="7"/>
      <c r="E712" s="8"/>
      <c r="F712" s="8"/>
      <c r="G712" s="8"/>
    </row>
    <row r="713" spans="1:7" ht="69.95" customHeight="1">
      <c r="A713" s="19" t="s">
        <v>202</v>
      </c>
      <c r="B713" s="15">
        <v>317</v>
      </c>
      <c r="C713" s="15">
        <v>317</v>
      </c>
      <c r="D713" s="15">
        <v>317</v>
      </c>
      <c r="E713" s="16">
        <v>909538.6</v>
      </c>
      <c r="F713" s="16">
        <v>950681.8</v>
      </c>
      <c r="G713" s="16">
        <v>961765.8</v>
      </c>
    </row>
    <row r="714" spans="1:7" ht="69.95" customHeight="1">
      <c r="A714" s="19" t="s">
        <v>158</v>
      </c>
      <c r="B714" s="75" t="s">
        <v>17</v>
      </c>
      <c r="C714" s="75"/>
      <c r="D714" s="75"/>
      <c r="E714" s="75"/>
      <c r="F714" s="75"/>
      <c r="G714" s="75"/>
    </row>
    <row r="715" spans="1:7" ht="88.5" customHeight="1">
      <c r="A715" s="19" t="s">
        <v>159</v>
      </c>
      <c r="B715" s="75" t="s">
        <v>231</v>
      </c>
      <c r="C715" s="75"/>
      <c r="D715" s="75"/>
      <c r="E715" s="75"/>
      <c r="F715" s="75"/>
      <c r="G715" s="75"/>
    </row>
    <row r="716" spans="1:7" ht="69.95" customHeight="1">
      <c r="A716" s="19" t="s">
        <v>195</v>
      </c>
      <c r="B716" s="7"/>
      <c r="C716" s="7"/>
      <c r="D716" s="7"/>
      <c r="E716" s="8"/>
      <c r="F716" s="8"/>
      <c r="G716" s="8"/>
    </row>
    <row r="717" spans="1:7" ht="69.95" customHeight="1">
      <c r="A717" s="19" t="s">
        <v>202</v>
      </c>
      <c r="B717" s="15">
        <v>22</v>
      </c>
      <c r="C717" s="15">
        <v>22</v>
      </c>
      <c r="D717" s="15">
        <v>22</v>
      </c>
      <c r="E717" s="16">
        <v>14400.8</v>
      </c>
      <c r="F717" s="16">
        <v>14682.6</v>
      </c>
      <c r="G717" s="16">
        <v>14682.6</v>
      </c>
    </row>
    <row r="718" spans="1:7" ht="69.95" customHeight="1">
      <c r="A718" s="19" t="s">
        <v>158</v>
      </c>
      <c r="B718" s="75" t="s">
        <v>18</v>
      </c>
      <c r="C718" s="75"/>
      <c r="D718" s="75"/>
      <c r="E718" s="75"/>
      <c r="F718" s="75"/>
      <c r="G718" s="75"/>
    </row>
    <row r="719" spans="1:7" ht="87.75" customHeight="1">
      <c r="A719" s="19" t="s">
        <v>159</v>
      </c>
      <c r="B719" s="75" t="s">
        <v>232</v>
      </c>
      <c r="C719" s="75"/>
      <c r="D719" s="75"/>
      <c r="E719" s="75"/>
      <c r="F719" s="75"/>
      <c r="G719" s="75"/>
    </row>
    <row r="720" spans="1:7" ht="69.95" customHeight="1">
      <c r="A720" s="19" t="s">
        <v>195</v>
      </c>
      <c r="B720" s="7"/>
      <c r="C720" s="7"/>
      <c r="D720" s="7"/>
      <c r="E720" s="8"/>
      <c r="F720" s="8"/>
      <c r="G720" s="8"/>
    </row>
    <row r="721" spans="1:7" ht="69.95" customHeight="1">
      <c r="A721" s="19" t="s">
        <v>202</v>
      </c>
      <c r="B721" s="15">
        <v>252870</v>
      </c>
      <c r="C721" s="15">
        <v>252870</v>
      </c>
      <c r="D721" s="15">
        <v>252870</v>
      </c>
      <c r="E721" s="16">
        <v>271770.7</v>
      </c>
      <c r="F721" s="16">
        <v>276281.40000000002</v>
      </c>
      <c r="G721" s="16">
        <v>276281.40000000002</v>
      </c>
    </row>
    <row r="722" spans="1:7" ht="69.95" customHeight="1">
      <c r="A722" s="19" t="s">
        <v>159</v>
      </c>
      <c r="B722" s="75" t="s">
        <v>233</v>
      </c>
      <c r="C722" s="75"/>
      <c r="D722" s="75"/>
      <c r="E722" s="75"/>
      <c r="F722" s="75"/>
      <c r="G722" s="75"/>
    </row>
    <row r="723" spans="1:7" ht="94.5" customHeight="1">
      <c r="A723" s="19" t="s">
        <v>195</v>
      </c>
      <c r="B723" s="7"/>
      <c r="C723" s="7"/>
      <c r="D723" s="7"/>
      <c r="E723" s="8"/>
      <c r="F723" s="8"/>
      <c r="G723" s="8"/>
    </row>
    <row r="724" spans="1:7" ht="69.95" customHeight="1">
      <c r="A724" s="19" t="s">
        <v>202</v>
      </c>
      <c r="B724" s="15">
        <v>172460</v>
      </c>
      <c r="C724" s="15">
        <v>172460</v>
      </c>
      <c r="D724" s="15">
        <v>172460</v>
      </c>
      <c r="E724" s="16">
        <v>171420.1</v>
      </c>
      <c r="F724" s="16">
        <v>174565.7</v>
      </c>
      <c r="G724" s="16">
        <v>174565.7</v>
      </c>
    </row>
    <row r="725" spans="1:7" ht="69.95" customHeight="1">
      <c r="A725" s="19" t="s">
        <v>159</v>
      </c>
      <c r="B725" s="75" t="s">
        <v>19</v>
      </c>
      <c r="C725" s="75"/>
      <c r="D725" s="75"/>
      <c r="E725" s="75"/>
      <c r="F725" s="75"/>
      <c r="G725" s="75"/>
    </row>
    <row r="726" spans="1:7" ht="69.95" customHeight="1">
      <c r="A726" s="19" t="s">
        <v>195</v>
      </c>
      <c r="B726" s="7"/>
      <c r="C726" s="7"/>
      <c r="D726" s="7"/>
      <c r="E726" s="8"/>
      <c r="F726" s="8"/>
      <c r="G726" s="8"/>
    </row>
    <row r="727" spans="1:7" ht="90.75" customHeight="1">
      <c r="A727" s="19" t="s">
        <v>202</v>
      </c>
      <c r="B727" s="15">
        <v>350</v>
      </c>
      <c r="C727" s="15">
        <v>350</v>
      </c>
      <c r="D727" s="15">
        <v>350</v>
      </c>
      <c r="E727" s="16">
        <f>68649.8+25017.6</f>
        <v>93667.4</v>
      </c>
      <c r="F727" s="16">
        <f>69527.1+25345.3</f>
        <v>94872.400000000009</v>
      </c>
      <c r="G727" s="16">
        <f>69527.1+25345.3</f>
        <v>94872.400000000009</v>
      </c>
    </row>
    <row r="728" spans="1:7" ht="69.95" customHeight="1">
      <c r="A728" s="19" t="s">
        <v>146</v>
      </c>
      <c r="B728" s="88" t="s">
        <v>20</v>
      </c>
      <c r="C728" s="88"/>
      <c r="D728" s="88"/>
      <c r="E728" s="88"/>
      <c r="F728" s="88"/>
      <c r="G728" s="88"/>
    </row>
    <row r="729" spans="1:7" ht="69.95" customHeight="1">
      <c r="A729" s="19" t="s">
        <v>147</v>
      </c>
      <c r="B729" s="88" t="s">
        <v>145</v>
      </c>
      <c r="C729" s="88"/>
      <c r="D729" s="88"/>
      <c r="E729" s="88"/>
      <c r="F729" s="88"/>
      <c r="G729" s="88"/>
    </row>
    <row r="730" spans="1:7" ht="69.95" customHeight="1">
      <c r="A730" s="19" t="s">
        <v>183</v>
      </c>
      <c r="B730" s="7"/>
      <c r="C730" s="7"/>
      <c r="D730" s="7"/>
      <c r="E730" s="8"/>
      <c r="F730" s="8"/>
      <c r="G730" s="8"/>
    </row>
    <row r="731" spans="1:7" ht="99" customHeight="1">
      <c r="A731" s="19" t="s">
        <v>184</v>
      </c>
      <c r="B731" s="7">
        <v>10000</v>
      </c>
      <c r="C731" s="7">
        <v>10000</v>
      </c>
      <c r="D731" s="7">
        <v>10000</v>
      </c>
      <c r="E731" s="8">
        <v>184040.6</v>
      </c>
      <c r="F731" s="8">
        <v>184040.6</v>
      </c>
      <c r="G731" s="8">
        <v>184679.2</v>
      </c>
    </row>
    <row r="732" spans="1:7" ht="69.95" customHeight="1">
      <c r="A732" s="19" t="s">
        <v>146</v>
      </c>
      <c r="B732" s="75" t="s">
        <v>21</v>
      </c>
      <c r="C732" s="75"/>
      <c r="D732" s="75"/>
      <c r="E732" s="75"/>
      <c r="F732" s="75"/>
      <c r="G732" s="75"/>
    </row>
    <row r="733" spans="1:7" ht="69.95" customHeight="1">
      <c r="A733" s="19" t="s">
        <v>147</v>
      </c>
      <c r="B733" s="75" t="s">
        <v>148</v>
      </c>
      <c r="C733" s="75"/>
      <c r="D733" s="75"/>
      <c r="E733" s="75"/>
      <c r="F733" s="75"/>
      <c r="G733" s="75"/>
    </row>
    <row r="734" spans="1:7" ht="69.95" customHeight="1">
      <c r="A734" s="19" t="s">
        <v>183</v>
      </c>
      <c r="B734" s="7"/>
      <c r="C734" s="7"/>
      <c r="D734" s="7"/>
      <c r="E734" s="8"/>
      <c r="F734" s="8"/>
      <c r="G734" s="8"/>
    </row>
    <row r="735" spans="1:7" ht="94.5" customHeight="1">
      <c r="A735" s="19" t="s">
        <v>184</v>
      </c>
      <c r="B735" s="7">
        <v>15537703</v>
      </c>
      <c r="C735" s="7">
        <v>15537703</v>
      </c>
      <c r="D735" s="7">
        <v>15537703</v>
      </c>
      <c r="E735" s="8">
        <v>7012039.54</v>
      </c>
      <c r="F735" s="8">
        <v>7292263.25</v>
      </c>
      <c r="G735" s="8">
        <v>7323252.2699999996</v>
      </c>
    </row>
    <row r="736" spans="1:7" ht="69.95" customHeight="1">
      <c r="A736" s="19" t="s">
        <v>146</v>
      </c>
      <c r="B736" s="75" t="s">
        <v>22</v>
      </c>
      <c r="C736" s="75"/>
      <c r="D736" s="75"/>
      <c r="E736" s="75"/>
      <c r="F736" s="75"/>
      <c r="G736" s="75"/>
    </row>
    <row r="737" spans="1:7" ht="69.95" customHeight="1">
      <c r="A737" s="19" t="s">
        <v>147</v>
      </c>
      <c r="B737" s="75" t="s">
        <v>149</v>
      </c>
      <c r="C737" s="75"/>
      <c r="D737" s="75"/>
      <c r="E737" s="75"/>
      <c r="F737" s="75"/>
      <c r="G737" s="75"/>
    </row>
    <row r="738" spans="1:7" ht="69.95" customHeight="1">
      <c r="A738" s="19" t="s">
        <v>183</v>
      </c>
      <c r="B738" s="7"/>
      <c r="C738" s="7"/>
      <c r="D738" s="7"/>
      <c r="E738" s="8"/>
      <c r="F738" s="8"/>
      <c r="G738" s="8"/>
    </row>
    <row r="739" spans="1:7" ht="69.95" customHeight="1">
      <c r="A739" s="19" t="s">
        <v>184</v>
      </c>
      <c r="B739" s="7">
        <v>658238</v>
      </c>
      <c r="C739" s="7">
        <v>658238</v>
      </c>
      <c r="D739" s="7">
        <v>658238</v>
      </c>
      <c r="E739" s="8">
        <v>636867.62</v>
      </c>
      <c r="F739" s="8">
        <v>661703.93000000005</v>
      </c>
      <c r="G739" s="8">
        <v>664532.03</v>
      </c>
    </row>
    <row r="740" spans="1:7" ht="69.95" customHeight="1">
      <c r="A740" s="19" t="s">
        <v>158</v>
      </c>
      <c r="B740" s="75" t="s">
        <v>23</v>
      </c>
      <c r="C740" s="75"/>
      <c r="D740" s="75"/>
      <c r="E740" s="75"/>
      <c r="F740" s="75"/>
      <c r="G740" s="75"/>
    </row>
    <row r="741" spans="1:7" ht="69.95" customHeight="1">
      <c r="A741" s="19" t="s">
        <v>159</v>
      </c>
      <c r="B741" s="75" t="s">
        <v>145</v>
      </c>
      <c r="C741" s="75"/>
      <c r="D741" s="75"/>
      <c r="E741" s="75"/>
      <c r="F741" s="75"/>
      <c r="G741" s="75"/>
    </row>
    <row r="742" spans="1:7" ht="69.95" customHeight="1">
      <c r="A742" s="19" t="s">
        <v>183</v>
      </c>
      <c r="B742" s="7"/>
      <c r="C742" s="7"/>
      <c r="D742" s="7"/>
      <c r="E742" s="8"/>
      <c r="F742" s="8"/>
      <c r="G742" s="8"/>
    </row>
    <row r="743" spans="1:7" ht="98.25" customHeight="1">
      <c r="A743" s="19" t="s">
        <v>184</v>
      </c>
      <c r="B743" s="7">
        <v>600</v>
      </c>
      <c r="C743" s="7">
        <v>600</v>
      </c>
      <c r="D743" s="7">
        <v>600</v>
      </c>
      <c r="E743" s="8">
        <v>35246</v>
      </c>
      <c r="F743" s="8">
        <v>35246</v>
      </c>
      <c r="G743" s="8">
        <v>35246</v>
      </c>
    </row>
    <row r="744" spans="1:7" ht="69.95" customHeight="1">
      <c r="A744" s="19" t="s">
        <v>146</v>
      </c>
      <c r="B744" s="75" t="s">
        <v>24</v>
      </c>
      <c r="C744" s="75"/>
      <c r="D744" s="75"/>
      <c r="E744" s="75"/>
      <c r="F744" s="75"/>
      <c r="G744" s="75"/>
    </row>
    <row r="745" spans="1:7" ht="69.95" customHeight="1">
      <c r="A745" s="19" t="s">
        <v>147</v>
      </c>
      <c r="B745" s="75" t="s">
        <v>149</v>
      </c>
      <c r="C745" s="75"/>
      <c r="D745" s="75"/>
      <c r="E745" s="75"/>
      <c r="F745" s="75"/>
      <c r="G745" s="75"/>
    </row>
    <row r="746" spans="1:7" ht="69.95" customHeight="1">
      <c r="A746" s="19" t="s">
        <v>183</v>
      </c>
      <c r="B746" s="7"/>
      <c r="C746" s="7"/>
      <c r="D746" s="7"/>
      <c r="E746" s="8"/>
      <c r="F746" s="8"/>
      <c r="G746" s="8"/>
    </row>
    <row r="747" spans="1:7" ht="108.75" customHeight="1">
      <c r="A747" s="19" t="s">
        <v>184</v>
      </c>
      <c r="B747" s="7">
        <v>35364</v>
      </c>
      <c r="C747" s="7">
        <v>35364</v>
      </c>
      <c r="D747" s="7">
        <v>35364</v>
      </c>
      <c r="E747" s="8">
        <v>40138.14</v>
      </c>
      <c r="F747" s="8">
        <v>41719.980000000003</v>
      </c>
      <c r="G747" s="8">
        <v>41900.31</v>
      </c>
    </row>
    <row r="748" spans="1:7" ht="69.95" customHeight="1">
      <c r="A748" s="19" t="s">
        <v>146</v>
      </c>
      <c r="B748" s="92" t="s">
        <v>25</v>
      </c>
      <c r="C748" s="92"/>
      <c r="D748" s="92"/>
      <c r="E748" s="92"/>
      <c r="F748" s="92"/>
      <c r="G748" s="92"/>
    </row>
    <row r="749" spans="1:7" ht="69.95" customHeight="1">
      <c r="A749" s="19" t="s">
        <v>147</v>
      </c>
      <c r="B749" s="75" t="s">
        <v>148</v>
      </c>
      <c r="C749" s="75"/>
      <c r="D749" s="75"/>
      <c r="E749" s="75"/>
      <c r="F749" s="75"/>
      <c r="G749" s="75"/>
    </row>
    <row r="750" spans="1:7" ht="69.95" customHeight="1">
      <c r="A750" s="19" t="s">
        <v>183</v>
      </c>
      <c r="B750" s="7"/>
      <c r="C750" s="7"/>
      <c r="D750" s="7"/>
      <c r="E750" s="8"/>
      <c r="F750" s="8"/>
      <c r="G750" s="8"/>
    </row>
    <row r="751" spans="1:7" ht="69.95" customHeight="1">
      <c r="A751" s="19" t="s">
        <v>184</v>
      </c>
      <c r="B751" s="7">
        <v>1405478</v>
      </c>
      <c r="C751" s="7">
        <v>1405478</v>
      </c>
      <c r="D751" s="7">
        <v>1405478</v>
      </c>
      <c r="E751" s="8">
        <v>1024593.46</v>
      </c>
      <c r="F751" s="8">
        <v>1064972.69</v>
      </c>
      <c r="G751" s="8">
        <v>1069575.75</v>
      </c>
    </row>
    <row r="752" spans="1:7" ht="78" customHeight="1">
      <c r="A752" s="19" t="s">
        <v>146</v>
      </c>
      <c r="B752" s="75" t="s">
        <v>26</v>
      </c>
      <c r="C752" s="75"/>
      <c r="D752" s="75"/>
      <c r="E752" s="75"/>
      <c r="F752" s="75"/>
      <c r="G752" s="75"/>
    </row>
    <row r="753" spans="1:7" ht="69.95" customHeight="1">
      <c r="A753" s="19" t="s">
        <v>147</v>
      </c>
      <c r="B753" s="75" t="s">
        <v>151</v>
      </c>
      <c r="C753" s="75"/>
      <c r="D753" s="75"/>
      <c r="E753" s="75"/>
      <c r="F753" s="75"/>
      <c r="G753" s="75"/>
    </row>
    <row r="754" spans="1:7" ht="69.95" customHeight="1">
      <c r="A754" s="19" t="s">
        <v>183</v>
      </c>
      <c r="B754" s="7"/>
      <c r="C754" s="7"/>
      <c r="D754" s="7"/>
      <c r="E754" s="8"/>
      <c r="F754" s="8"/>
      <c r="G754" s="8"/>
    </row>
    <row r="755" spans="1:7" ht="69.95" customHeight="1">
      <c r="A755" s="19" t="s">
        <v>184</v>
      </c>
      <c r="B755" s="7">
        <v>14908</v>
      </c>
      <c r="C755" s="7">
        <v>14908</v>
      </c>
      <c r="D755" s="7">
        <v>14908</v>
      </c>
      <c r="E755" s="8">
        <v>130474.82</v>
      </c>
      <c r="F755" s="8">
        <v>135616.82999999999</v>
      </c>
      <c r="G755" s="8">
        <v>136203</v>
      </c>
    </row>
    <row r="756" spans="1:7" ht="69.95" customHeight="1">
      <c r="A756" s="19" t="s">
        <v>146</v>
      </c>
      <c r="B756" s="75" t="s">
        <v>27</v>
      </c>
      <c r="C756" s="75"/>
      <c r="D756" s="75"/>
      <c r="E756" s="75"/>
      <c r="F756" s="75"/>
      <c r="G756" s="75"/>
    </row>
    <row r="757" spans="1:7" ht="69.95" customHeight="1">
      <c r="A757" s="19" t="s">
        <v>147</v>
      </c>
      <c r="B757" s="75" t="s">
        <v>152</v>
      </c>
      <c r="C757" s="75"/>
      <c r="D757" s="75"/>
      <c r="E757" s="75"/>
      <c r="F757" s="75"/>
      <c r="G757" s="75"/>
    </row>
    <row r="758" spans="1:7" ht="69.95" customHeight="1">
      <c r="A758" s="19" t="s">
        <v>183</v>
      </c>
      <c r="B758" s="7"/>
      <c r="C758" s="7"/>
      <c r="D758" s="7"/>
      <c r="E758" s="8"/>
      <c r="F758" s="8"/>
      <c r="G758" s="8"/>
    </row>
    <row r="759" spans="1:7" ht="90.75" customHeight="1">
      <c r="A759" s="19" t="s">
        <v>184</v>
      </c>
      <c r="B759" s="7">
        <v>311442</v>
      </c>
      <c r="C759" s="7">
        <v>311442</v>
      </c>
      <c r="D759" s="7">
        <v>311442</v>
      </c>
      <c r="E759" s="8">
        <v>7833408.7800000003</v>
      </c>
      <c r="F759" s="8">
        <v>8141333.2000000002</v>
      </c>
      <c r="G759" s="8">
        <v>8176562.4800000004</v>
      </c>
    </row>
    <row r="760" spans="1:7" ht="69.95" customHeight="1">
      <c r="A760" s="19" t="s">
        <v>146</v>
      </c>
      <c r="B760" s="75" t="s">
        <v>28</v>
      </c>
      <c r="C760" s="75"/>
      <c r="D760" s="75"/>
      <c r="E760" s="75"/>
      <c r="F760" s="75"/>
      <c r="G760" s="75"/>
    </row>
    <row r="761" spans="1:7" ht="69.95" customHeight="1">
      <c r="A761" s="19" t="s">
        <v>147</v>
      </c>
      <c r="B761" s="75" t="s">
        <v>151</v>
      </c>
      <c r="C761" s="75"/>
      <c r="D761" s="75"/>
      <c r="E761" s="75"/>
      <c r="F761" s="75"/>
      <c r="G761" s="75"/>
    </row>
    <row r="762" spans="1:7" ht="69.95" customHeight="1">
      <c r="A762" s="19" t="s">
        <v>183</v>
      </c>
      <c r="B762" s="7"/>
      <c r="C762" s="7"/>
      <c r="D762" s="7"/>
      <c r="E762" s="8"/>
      <c r="F762" s="8"/>
      <c r="G762" s="8"/>
    </row>
    <row r="763" spans="1:7" ht="103.5" customHeight="1">
      <c r="A763" s="19" t="s">
        <v>184</v>
      </c>
      <c r="B763" s="7">
        <v>8167</v>
      </c>
      <c r="C763" s="7">
        <v>8167</v>
      </c>
      <c r="D763" s="7">
        <v>8167</v>
      </c>
      <c r="E763" s="8">
        <v>25481.01</v>
      </c>
      <c r="F763" s="8">
        <v>26485.25</v>
      </c>
      <c r="G763" s="8">
        <v>26599.72</v>
      </c>
    </row>
    <row r="764" spans="1:7" ht="69.95" customHeight="1">
      <c r="A764" s="19" t="s">
        <v>146</v>
      </c>
      <c r="B764" s="75" t="s">
        <v>29</v>
      </c>
      <c r="C764" s="75"/>
      <c r="D764" s="75"/>
      <c r="E764" s="75"/>
      <c r="F764" s="75"/>
      <c r="G764" s="75"/>
    </row>
    <row r="765" spans="1:7" ht="69.95" customHeight="1">
      <c r="A765" s="19" t="s">
        <v>147</v>
      </c>
      <c r="B765" s="75" t="s">
        <v>151</v>
      </c>
      <c r="C765" s="75"/>
      <c r="D765" s="75"/>
      <c r="E765" s="75"/>
      <c r="F765" s="75"/>
      <c r="G765" s="75"/>
    </row>
    <row r="766" spans="1:7" ht="60" customHeight="1">
      <c r="A766" s="19" t="s">
        <v>183</v>
      </c>
      <c r="B766" s="7"/>
      <c r="C766" s="7"/>
      <c r="D766" s="7"/>
      <c r="E766" s="8"/>
      <c r="F766" s="8"/>
      <c r="G766" s="8"/>
    </row>
    <row r="767" spans="1:7" ht="60" customHeight="1">
      <c r="A767" s="19" t="s">
        <v>184</v>
      </c>
      <c r="B767" s="7">
        <v>115535</v>
      </c>
      <c r="C767" s="7">
        <v>115535</v>
      </c>
      <c r="D767" s="7">
        <v>115535</v>
      </c>
      <c r="E767" s="8">
        <v>1810433.45</v>
      </c>
      <c r="F767" s="8">
        <v>1881782.63</v>
      </c>
      <c r="G767" s="8">
        <v>1889916.14</v>
      </c>
    </row>
    <row r="768" spans="1:7" ht="60" customHeight="1">
      <c r="A768" s="19" t="s">
        <v>146</v>
      </c>
      <c r="B768" s="75" t="s">
        <v>30</v>
      </c>
      <c r="C768" s="75"/>
      <c r="D768" s="75"/>
      <c r="E768" s="75"/>
      <c r="F768" s="75"/>
      <c r="G768" s="75"/>
    </row>
    <row r="769" spans="1:7" ht="60" customHeight="1">
      <c r="A769" s="19" t="s">
        <v>147</v>
      </c>
      <c r="B769" s="75" t="s">
        <v>160</v>
      </c>
      <c r="C769" s="75"/>
      <c r="D769" s="75"/>
      <c r="E769" s="75"/>
      <c r="F769" s="75"/>
      <c r="G769" s="75"/>
    </row>
    <row r="770" spans="1:7" ht="60" customHeight="1">
      <c r="A770" s="19" t="s">
        <v>183</v>
      </c>
      <c r="B770" s="7"/>
      <c r="C770" s="7"/>
      <c r="D770" s="7"/>
      <c r="E770" s="8"/>
      <c r="F770" s="8"/>
      <c r="G770" s="8"/>
    </row>
    <row r="771" spans="1:7" ht="60" customHeight="1">
      <c r="A771" s="19" t="s">
        <v>184</v>
      </c>
      <c r="B771" s="7">
        <v>623533</v>
      </c>
      <c r="C771" s="7">
        <v>623533</v>
      </c>
      <c r="D771" s="7">
        <v>623533</v>
      </c>
      <c r="E771" s="8">
        <v>1104276.94</v>
      </c>
      <c r="F771" s="8">
        <v>1147796.5</v>
      </c>
      <c r="G771" s="8">
        <v>1152757.54</v>
      </c>
    </row>
    <row r="772" spans="1:7" ht="60" customHeight="1">
      <c r="A772" s="19" t="s">
        <v>146</v>
      </c>
      <c r="B772" s="75" t="s">
        <v>31</v>
      </c>
      <c r="C772" s="75"/>
      <c r="D772" s="75"/>
      <c r="E772" s="75"/>
      <c r="F772" s="75"/>
      <c r="G772" s="75"/>
    </row>
    <row r="773" spans="1:7" ht="60" customHeight="1">
      <c r="A773" s="19" t="s">
        <v>147</v>
      </c>
      <c r="B773" s="75" t="s">
        <v>161</v>
      </c>
      <c r="C773" s="75"/>
      <c r="D773" s="75"/>
      <c r="E773" s="75"/>
      <c r="F773" s="75"/>
      <c r="G773" s="75"/>
    </row>
    <row r="774" spans="1:7" ht="60" customHeight="1">
      <c r="A774" s="19" t="s">
        <v>183</v>
      </c>
      <c r="B774" s="7"/>
      <c r="C774" s="7"/>
      <c r="D774" s="7"/>
      <c r="E774" s="8"/>
      <c r="F774" s="8"/>
      <c r="G774" s="8"/>
    </row>
    <row r="775" spans="1:7" ht="60" customHeight="1">
      <c r="A775" s="19" t="s">
        <v>184</v>
      </c>
      <c r="B775" s="7">
        <v>760</v>
      </c>
      <c r="C775" s="7">
        <v>760</v>
      </c>
      <c r="D775" s="7">
        <v>760</v>
      </c>
      <c r="E775" s="8">
        <v>240146.87</v>
      </c>
      <c r="F775" s="8">
        <v>240146.87</v>
      </c>
      <c r="G775" s="8">
        <v>240146.87</v>
      </c>
    </row>
    <row r="776" spans="1:7" ht="60" customHeight="1">
      <c r="A776" s="19" t="s">
        <v>146</v>
      </c>
      <c r="B776" s="75" t="s">
        <v>32</v>
      </c>
      <c r="C776" s="75"/>
      <c r="D776" s="75"/>
      <c r="E776" s="75"/>
      <c r="F776" s="75"/>
      <c r="G776" s="75"/>
    </row>
    <row r="777" spans="1:7" ht="60" customHeight="1">
      <c r="A777" s="19" t="s">
        <v>147</v>
      </c>
      <c r="B777" s="75" t="s">
        <v>162</v>
      </c>
      <c r="C777" s="75"/>
      <c r="D777" s="75"/>
      <c r="E777" s="75"/>
      <c r="F777" s="75"/>
      <c r="G777" s="75"/>
    </row>
    <row r="778" spans="1:7" ht="60" customHeight="1">
      <c r="A778" s="19" t="s">
        <v>183</v>
      </c>
      <c r="B778" s="7"/>
      <c r="C778" s="7"/>
      <c r="D778" s="7"/>
      <c r="E778" s="8"/>
      <c r="F778" s="8"/>
      <c r="G778" s="8"/>
    </row>
    <row r="779" spans="1:7" ht="60" customHeight="1">
      <c r="A779" s="19" t="s">
        <v>184</v>
      </c>
      <c r="B779" s="7">
        <v>2804</v>
      </c>
      <c r="C779" s="7">
        <v>2804</v>
      </c>
      <c r="D779" s="7">
        <v>2804</v>
      </c>
      <c r="E779" s="8">
        <v>7094.12</v>
      </c>
      <c r="F779" s="8">
        <v>7094.12</v>
      </c>
      <c r="G779" s="8">
        <v>7094.12</v>
      </c>
    </row>
    <row r="780" spans="1:7" ht="60" customHeight="1">
      <c r="A780" s="19" t="s">
        <v>146</v>
      </c>
      <c r="B780" s="75" t="s">
        <v>33</v>
      </c>
      <c r="C780" s="75"/>
      <c r="D780" s="75"/>
      <c r="E780" s="75"/>
      <c r="F780" s="75"/>
      <c r="G780" s="75"/>
    </row>
    <row r="781" spans="1:7" ht="60" customHeight="1">
      <c r="A781" s="19" t="s">
        <v>147</v>
      </c>
      <c r="B781" s="75" t="s">
        <v>151</v>
      </c>
      <c r="C781" s="75"/>
      <c r="D781" s="75"/>
      <c r="E781" s="75"/>
      <c r="F781" s="75"/>
      <c r="G781" s="75"/>
    </row>
    <row r="782" spans="1:7" ht="60" customHeight="1">
      <c r="A782" s="19" t="s">
        <v>183</v>
      </c>
      <c r="B782" s="7"/>
      <c r="C782" s="7"/>
      <c r="D782" s="7"/>
      <c r="E782" s="8"/>
      <c r="F782" s="8"/>
      <c r="G782" s="8"/>
    </row>
    <row r="783" spans="1:7" ht="60" customHeight="1">
      <c r="A783" s="19" t="s">
        <v>184</v>
      </c>
      <c r="B783" s="7">
        <v>6804</v>
      </c>
      <c r="C783" s="7">
        <v>6804</v>
      </c>
      <c r="D783" s="7">
        <v>6804</v>
      </c>
      <c r="E783" s="8">
        <v>3402</v>
      </c>
      <c r="F783" s="8">
        <v>3402</v>
      </c>
      <c r="G783" s="8">
        <v>3402</v>
      </c>
    </row>
    <row r="784" spans="1:7" ht="60" customHeight="1">
      <c r="A784" s="19" t="s">
        <v>146</v>
      </c>
      <c r="B784" s="75" t="s">
        <v>34</v>
      </c>
      <c r="C784" s="75"/>
      <c r="D784" s="75"/>
      <c r="E784" s="75"/>
      <c r="F784" s="75"/>
      <c r="G784" s="75"/>
    </row>
    <row r="785" spans="1:7" ht="60" customHeight="1">
      <c r="A785" s="19" t="s">
        <v>147</v>
      </c>
      <c r="B785" s="75" t="s">
        <v>151</v>
      </c>
      <c r="C785" s="75"/>
      <c r="D785" s="75"/>
      <c r="E785" s="75"/>
      <c r="F785" s="75"/>
      <c r="G785" s="75"/>
    </row>
    <row r="786" spans="1:7" ht="60" customHeight="1">
      <c r="A786" s="19" t="s">
        <v>183</v>
      </c>
      <c r="B786" s="7"/>
      <c r="C786" s="7"/>
      <c r="D786" s="7"/>
      <c r="E786" s="8"/>
      <c r="F786" s="8"/>
      <c r="G786" s="8"/>
    </row>
    <row r="787" spans="1:7" ht="60" customHeight="1">
      <c r="A787" s="19" t="s">
        <v>184</v>
      </c>
      <c r="B787" s="7">
        <v>101157</v>
      </c>
      <c r="C787" s="7">
        <v>101157</v>
      </c>
      <c r="D787" s="7">
        <v>101157</v>
      </c>
      <c r="E787" s="8">
        <v>82422</v>
      </c>
      <c r="F787" s="8">
        <v>82422</v>
      </c>
      <c r="G787" s="8">
        <v>82422</v>
      </c>
    </row>
    <row r="788" spans="1:7" ht="60" customHeight="1">
      <c r="A788" s="19" t="s">
        <v>146</v>
      </c>
      <c r="B788" s="75" t="s">
        <v>35</v>
      </c>
      <c r="C788" s="75"/>
      <c r="D788" s="75"/>
      <c r="E788" s="75"/>
      <c r="F788" s="75"/>
      <c r="G788" s="75"/>
    </row>
    <row r="789" spans="1:7" ht="60" customHeight="1">
      <c r="A789" s="19" t="s">
        <v>147</v>
      </c>
      <c r="B789" s="75" t="s">
        <v>163</v>
      </c>
      <c r="C789" s="75"/>
      <c r="D789" s="75"/>
      <c r="E789" s="75"/>
      <c r="F789" s="75"/>
      <c r="G789" s="75"/>
    </row>
    <row r="790" spans="1:7" ht="60" customHeight="1">
      <c r="A790" s="19" t="s">
        <v>183</v>
      </c>
      <c r="B790" s="7"/>
      <c r="C790" s="7"/>
      <c r="D790" s="7"/>
      <c r="E790" s="8"/>
      <c r="F790" s="8"/>
      <c r="G790" s="8"/>
    </row>
    <row r="791" spans="1:7" ht="60" customHeight="1">
      <c r="A791" s="19" t="s">
        <v>184</v>
      </c>
      <c r="B791" s="7">
        <v>18756</v>
      </c>
      <c r="C791" s="7">
        <v>18756</v>
      </c>
      <c r="D791" s="7">
        <v>18756</v>
      </c>
      <c r="E791" s="8">
        <v>20631.599999999999</v>
      </c>
      <c r="F791" s="8">
        <v>20631.599999999999</v>
      </c>
      <c r="G791" s="8">
        <v>20631.599999999999</v>
      </c>
    </row>
    <row r="792" spans="1:7" ht="60" customHeight="1">
      <c r="A792" s="19" t="s">
        <v>146</v>
      </c>
      <c r="B792" s="75" t="s">
        <v>36</v>
      </c>
      <c r="C792" s="75"/>
      <c r="D792" s="75"/>
      <c r="E792" s="75"/>
      <c r="F792" s="75"/>
      <c r="G792" s="75"/>
    </row>
    <row r="793" spans="1:7" ht="60" customHeight="1">
      <c r="A793" s="19" t="s">
        <v>147</v>
      </c>
      <c r="B793" s="75" t="s">
        <v>163</v>
      </c>
      <c r="C793" s="75"/>
      <c r="D793" s="75"/>
      <c r="E793" s="75"/>
      <c r="F793" s="75"/>
      <c r="G793" s="75"/>
    </row>
    <row r="794" spans="1:7" ht="60" customHeight="1">
      <c r="A794" s="19" t="s">
        <v>183</v>
      </c>
      <c r="B794" s="7"/>
      <c r="C794" s="7"/>
      <c r="D794" s="7"/>
      <c r="E794" s="8"/>
      <c r="F794" s="8"/>
      <c r="G794" s="8"/>
    </row>
    <row r="795" spans="1:7" ht="60" customHeight="1">
      <c r="A795" s="19" t="s">
        <v>184</v>
      </c>
      <c r="B795" s="7">
        <v>10512</v>
      </c>
      <c r="C795" s="7">
        <v>10512</v>
      </c>
      <c r="D795" s="7">
        <v>10512</v>
      </c>
      <c r="E795" s="8">
        <v>94397.759999999995</v>
      </c>
      <c r="F795" s="8">
        <v>94397.759999999995</v>
      </c>
      <c r="G795" s="8">
        <v>94397.759999999995</v>
      </c>
    </row>
    <row r="796" spans="1:7" ht="60" customHeight="1">
      <c r="A796" s="19" t="s">
        <v>158</v>
      </c>
      <c r="B796" s="75" t="s">
        <v>37</v>
      </c>
      <c r="C796" s="75"/>
      <c r="D796" s="75"/>
      <c r="E796" s="75"/>
      <c r="F796" s="75"/>
      <c r="G796" s="75"/>
    </row>
    <row r="797" spans="1:7" ht="60" customHeight="1">
      <c r="A797" s="19" t="s">
        <v>159</v>
      </c>
      <c r="B797" s="75" t="s">
        <v>145</v>
      </c>
      <c r="C797" s="75"/>
      <c r="D797" s="75"/>
      <c r="E797" s="75"/>
      <c r="F797" s="75"/>
      <c r="G797" s="75"/>
    </row>
    <row r="798" spans="1:7" ht="60" customHeight="1">
      <c r="A798" s="19" t="s">
        <v>183</v>
      </c>
      <c r="B798" s="7"/>
      <c r="C798" s="7"/>
      <c r="D798" s="7"/>
      <c r="E798" s="8"/>
      <c r="F798" s="8"/>
      <c r="G798" s="8"/>
    </row>
    <row r="799" spans="1:7" ht="60" customHeight="1">
      <c r="A799" s="19" t="s">
        <v>184</v>
      </c>
      <c r="B799" s="7">
        <v>101157</v>
      </c>
      <c r="C799" s="7">
        <v>101157</v>
      </c>
      <c r="D799" s="7">
        <v>101157</v>
      </c>
      <c r="E799" s="8">
        <v>202244</v>
      </c>
      <c r="F799" s="8">
        <v>202239.7</v>
      </c>
      <c r="G799" s="8">
        <v>202310</v>
      </c>
    </row>
    <row r="800" spans="1:7" ht="60" customHeight="1">
      <c r="A800" s="19" t="s">
        <v>146</v>
      </c>
      <c r="B800" s="75" t="s">
        <v>38</v>
      </c>
      <c r="C800" s="75"/>
      <c r="D800" s="75"/>
      <c r="E800" s="75"/>
      <c r="F800" s="75"/>
      <c r="G800" s="75"/>
    </row>
    <row r="801" spans="1:7" ht="60" customHeight="1">
      <c r="A801" s="19" t="s">
        <v>147</v>
      </c>
      <c r="B801" s="75" t="s">
        <v>151</v>
      </c>
      <c r="C801" s="75"/>
      <c r="D801" s="75"/>
      <c r="E801" s="75"/>
      <c r="F801" s="75"/>
      <c r="G801" s="75"/>
    </row>
    <row r="802" spans="1:7" ht="60" customHeight="1">
      <c r="A802" s="19" t="s">
        <v>183</v>
      </c>
      <c r="B802" s="7"/>
      <c r="C802" s="7"/>
      <c r="D802" s="7"/>
      <c r="E802" s="8"/>
      <c r="F802" s="8"/>
      <c r="G802" s="8"/>
    </row>
    <row r="803" spans="1:7" ht="60" customHeight="1">
      <c r="A803" s="19" t="s">
        <v>184</v>
      </c>
      <c r="B803" s="7">
        <v>45128</v>
      </c>
      <c r="C803" s="7">
        <v>45128</v>
      </c>
      <c r="D803" s="7">
        <v>45128</v>
      </c>
      <c r="E803" s="8">
        <v>968107.64</v>
      </c>
      <c r="F803" s="8">
        <v>991061.43</v>
      </c>
      <c r="G803" s="8">
        <v>999586.26</v>
      </c>
    </row>
    <row r="804" spans="1:7" ht="60" customHeight="1">
      <c r="A804" s="19" t="s">
        <v>146</v>
      </c>
      <c r="B804" s="75" t="s">
        <v>39</v>
      </c>
      <c r="C804" s="75"/>
      <c r="D804" s="75"/>
      <c r="E804" s="75"/>
      <c r="F804" s="75"/>
      <c r="G804" s="75"/>
    </row>
    <row r="805" spans="1:7" ht="60" customHeight="1">
      <c r="A805" s="19" t="s">
        <v>147</v>
      </c>
      <c r="B805" s="75" t="s">
        <v>151</v>
      </c>
      <c r="C805" s="75"/>
      <c r="D805" s="75"/>
      <c r="E805" s="75"/>
      <c r="F805" s="75"/>
      <c r="G805" s="75"/>
    </row>
    <row r="806" spans="1:7" ht="60" customHeight="1">
      <c r="A806" s="19" t="s">
        <v>183</v>
      </c>
      <c r="B806" s="7"/>
      <c r="C806" s="7"/>
      <c r="D806" s="7"/>
      <c r="E806" s="8"/>
      <c r="F806" s="8"/>
      <c r="G806" s="8"/>
    </row>
    <row r="807" spans="1:7" ht="60" customHeight="1">
      <c r="A807" s="19" t="s">
        <v>184</v>
      </c>
      <c r="B807" s="7">
        <v>69588</v>
      </c>
      <c r="C807" s="7">
        <v>69588</v>
      </c>
      <c r="D807" s="7">
        <v>69588</v>
      </c>
      <c r="E807" s="8">
        <v>158821.59</v>
      </c>
      <c r="F807" s="8">
        <v>160663.82999999999</v>
      </c>
      <c r="G807" s="8">
        <v>161348.01999999999</v>
      </c>
    </row>
    <row r="808" spans="1:7" ht="60" customHeight="1">
      <c r="A808" s="19" t="s">
        <v>146</v>
      </c>
      <c r="B808" s="76" t="s">
        <v>40</v>
      </c>
      <c r="C808" s="77"/>
      <c r="D808" s="77"/>
      <c r="E808" s="77"/>
      <c r="F808" s="77"/>
      <c r="G808" s="78"/>
    </row>
    <row r="809" spans="1:7" ht="60" customHeight="1">
      <c r="A809" s="19" t="s">
        <v>147</v>
      </c>
      <c r="B809" s="75" t="s">
        <v>151</v>
      </c>
      <c r="C809" s="75"/>
      <c r="D809" s="75"/>
      <c r="E809" s="75"/>
      <c r="F809" s="75"/>
      <c r="G809" s="75"/>
    </row>
    <row r="810" spans="1:7" ht="60" customHeight="1">
      <c r="A810" s="19" t="s">
        <v>183</v>
      </c>
      <c r="B810" s="7"/>
      <c r="C810" s="7"/>
      <c r="D810" s="7"/>
      <c r="E810" s="8"/>
      <c r="F810" s="8"/>
      <c r="G810" s="8"/>
    </row>
    <row r="811" spans="1:7" ht="60" customHeight="1">
      <c r="A811" s="19" t="s">
        <v>185</v>
      </c>
      <c r="B811" s="7">
        <v>13719</v>
      </c>
      <c r="C811" s="7">
        <v>13719</v>
      </c>
      <c r="D811" s="7">
        <v>13719</v>
      </c>
      <c r="E811" s="8">
        <v>353031.69</v>
      </c>
      <c r="F811" s="8">
        <v>356618.99</v>
      </c>
      <c r="G811" s="8">
        <v>356618.99</v>
      </c>
    </row>
    <row r="812" spans="1:7" ht="60" customHeight="1">
      <c r="A812" s="19" t="s">
        <v>158</v>
      </c>
      <c r="B812" s="75" t="s">
        <v>221</v>
      </c>
      <c r="C812" s="75"/>
      <c r="D812" s="75"/>
      <c r="E812" s="75"/>
      <c r="F812" s="75"/>
      <c r="G812" s="75"/>
    </row>
    <row r="813" spans="1:7" ht="60" customHeight="1">
      <c r="A813" s="19" t="s">
        <v>159</v>
      </c>
      <c r="B813" s="75" t="s">
        <v>167</v>
      </c>
      <c r="C813" s="75"/>
      <c r="D813" s="75"/>
      <c r="E813" s="75"/>
      <c r="F813" s="75"/>
      <c r="G813" s="75"/>
    </row>
    <row r="814" spans="1:7" ht="60" customHeight="1">
      <c r="A814" s="19" t="s">
        <v>183</v>
      </c>
      <c r="B814" s="7"/>
      <c r="C814" s="7"/>
      <c r="D814" s="7"/>
      <c r="E814" s="8"/>
      <c r="F814" s="8"/>
      <c r="G814" s="8"/>
    </row>
    <row r="815" spans="1:7" ht="60" customHeight="1">
      <c r="A815" s="19" t="s">
        <v>186</v>
      </c>
      <c r="B815" s="7">
        <v>350</v>
      </c>
      <c r="C815" s="7">
        <v>350</v>
      </c>
      <c r="D815" s="7">
        <v>350</v>
      </c>
      <c r="E815" s="8">
        <v>6686013.4100000001</v>
      </c>
      <c r="F815" s="8">
        <v>6952142.71</v>
      </c>
      <c r="G815" s="8">
        <v>6982648.5099999998</v>
      </c>
    </row>
    <row r="816" spans="1:7" ht="60" customHeight="1">
      <c r="A816" s="19" t="s">
        <v>158</v>
      </c>
      <c r="B816" s="76" t="s">
        <v>222</v>
      </c>
      <c r="C816" s="77"/>
      <c r="D816" s="77"/>
      <c r="E816" s="77"/>
      <c r="F816" s="77"/>
      <c r="G816" s="78"/>
    </row>
    <row r="817" spans="1:7" ht="60" customHeight="1">
      <c r="A817" s="19" t="s">
        <v>159</v>
      </c>
      <c r="B817" s="75" t="s">
        <v>168</v>
      </c>
      <c r="C817" s="75"/>
      <c r="D817" s="75"/>
      <c r="E817" s="75"/>
      <c r="F817" s="75"/>
      <c r="G817" s="75"/>
    </row>
    <row r="818" spans="1:7" ht="60" customHeight="1">
      <c r="A818" s="19" t="s">
        <v>183</v>
      </c>
      <c r="B818" s="7"/>
      <c r="C818" s="7"/>
      <c r="D818" s="7"/>
      <c r="E818" s="8"/>
      <c r="F818" s="8"/>
      <c r="G818" s="8"/>
    </row>
    <row r="819" spans="1:7" ht="60" customHeight="1">
      <c r="A819" s="19" t="s">
        <v>186</v>
      </c>
      <c r="B819" s="7">
        <v>84</v>
      </c>
      <c r="C819" s="7">
        <v>84</v>
      </c>
      <c r="D819" s="7">
        <v>84</v>
      </c>
      <c r="E819" s="8">
        <v>209105.54</v>
      </c>
      <c r="F819" s="8">
        <v>209105.54</v>
      </c>
      <c r="G819" s="8">
        <v>209105.54</v>
      </c>
    </row>
    <row r="820" spans="1:7" ht="60" customHeight="1">
      <c r="A820" s="19" t="s">
        <v>183</v>
      </c>
      <c r="B820" s="7"/>
      <c r="C820" s="7"/>
      <c r="D820" s="7"/>
      <c r="E820" s="8"/>
      <c r="F820" s="8"/>
      <c r="G820" s="8"/>
    </row>
    <row r="821" spans="1:7" ht="60" customHeight="1">
      <c r="A821" s="19" t="s">
        <v>184</v>
      </c>
      <c r="B821" s="7">
        <v>84</v>
      </c>
      <c r="C821" s="7">
        <v>84</v>
      </c>
      <c r="D821" s="7">
        <v>84</v>
      </c>
      <c r="E821" s="8">
        <v>209105.55</v>
      </c>
      <c r="F821" s="8">
        <v>209105.55</v>
      </c>
      <c r="G821" s="8">
        <v>209105.55</v>
      </c>
    </row>
    <row r="822" spans="1:7" ht="60" customHeight="1">
      <c r="A822" s="19" t="s">
        <v>158</v>
      </c>
      <c r="B822" s="76" t="s">
        <v>223</v>
      </c>
      <c r="C822" s="77"/>
      <c r="D822" s="77"/>
      <c r="E822" s="77"/>
      <c r="F822" s="77"/>
      <c r="G822" s="78"/>
    </row>
    <row r="823" spans="1:7" ht="60" customHeight="1">
      <c r="A823" s="19" t="s">
        <v>159</v>
      </c>
      <c r="B823" s="75" t="s">
        <v>169</v>
      </c>
      <c r="C823" s="75"/>
      <c r="D823" s="75"/>
      <c r="E823" s="75"/>
      <c r="F823" s="75"/>
      <c r="G823" s="75"/>
    </row>
    <row r="824" spans="1:7" ht="60" customHeight="1">
      <c r="A824" s="19" t="s">
        <v>183</v>
      </c>
      <c r="B824" s="7"/>
      <c r="C824" s="7"/>
      <c r="D824" s="7"/>
      <c r="E824" s="8"/>
      <c r="F824" s="8"/>
      <c r="G824" s="8"/>
    </row>
    <row r="825" spans="1:7" ht="60" customHeight="1">
      <c r="A825" s="19" t="s">
        <v>186</v>
      </c>
      <c r="B825" s="7">
        <v>231236</v>
      </c>
      <c r="C825" s="7">
        <v>231236</v>
      </c>
      <c r="D825" s="7">
        <v>231236</v>
      </c>
      <c r="E825" s="8">
        <v>49850</v>
      </c>
      <c r="F825" s="8">
        <v>49850</v>
      </c>
      <c r="G825" s="8">
        <v>49850</v>
      </c>
    </row>
    <row r="826" spans="1:7" ht="60" customHeight="1">
      <c r="A826" s="19" t="s">
        <v>158</v>
      </c>
      <c r="B826" s="76" t="s">
        <v>224</v>
      </c>
      <c r="C826" s="77"/>
      <c r="D826" s="77"/>
      <c r="E826" s="77"/>
      <c r="F826" s="77"/>
      <c r="G826" s="78"/>
    </row>
    <row r="827" spans="1:7" ht="60" customHeight="1">
      <c r="A827" s="19" t="s">
        <v>159</v>
      </c>
      <c r="B827" s="75" t="s">
        <v>170</v>
      </c>
      <c r="C827" s="75"/>
      <c r="D827" s="75"/>
      <c r="E827" s="75"/>
      <c r="F827" s="75"/>
      <c r="G827" s="75"/>
    </row>
    <row r="828" spans="1:7" ht="54.95" customHeight="1">
      <c r="A828" s="19" t="s">
        <v>183</v>
      </c>
      <c r="B828" s="7"/>
      <c r="C828" s="7"/>
      <c r="D828" s="7"/>
      <c r="E828" s="8"/>
      <c r="F828" s="8"/>
      <c r="G828" s="8"/>
    </row>
    <row r="829" spans="1:7" ht="54.95" customHeight="1">
      <c r="A829" s="19" t="s">
        <v>186</v>
      </c>
      <c r="B829" s="7">
        <v>705076</v>
      </c>
      <c r="C829" s="7">
        <v>705076</v>
      </c>
      <c r="D829" s="7">
        <v>705076</v>
      </c>
      <c r="E829" s="8">
        <v>14609.1</v>
      </c>
      <c r="F829" s="8">
        <v>15155.7</v>
      </c>
      <c r="G829" s="8">
        <v>15180.2</v>
      </c>
    </row>
    <row r="830" spans="1:7" ht="54.95" customHeight="1">
      <c r="A830" s="19" t="s">
        <v>158</v>
      </c>
      <c r="B830" s="75" t="s">
        <v>225</v>
      </c>
      <c r="C830" s="75"/>
      <c r="D830" s="75"/>
      <c r="E830" s="75"/>
      <c r="F830" s="75"/>
      <c r="G830" s="75"/>
    </row>
    <row r="831" spans="1:7" ht="54.95" customHeight="1">
      <c r="A831" s="19" t="s">
        <v>159</v>
      </c>
      <c r="B831" s="75" t="s">
        <v>166</v>
      </c>
      <c r="C831" s="75"/>
      <c r="D831" s="75"/>
      <c r="E831" s="75"/>
      <c r="F831" s="75"/>
      <c r="G831" s="75"/>
    </row>
    <row r="832" spans="1:7" ht="54.95" customHeight="1">
      <c r="A832" s="19" t="s">
        <v>183</v>
      </c>
      <c r="B832" s="7"/>
      <c r="C832" s="7"/>
      <c r="D832" s="7"/>
      <c r="E832" s="8"/>
      <c r="F832" s="8"/>
      <c r="G832" s="8"/>
    </row>
    <row r="833" spans="1:7" ht="83.25" customHeight="1">
      <c r="A833" s="19" t="s">
        <v>187</v>
      </c>
      <c r="B833" s="7">
        <v>210</v>
      </c>
      <c r="C833" s="7">
        <v>210</v>
      </c>
      <c r="D833" s="7">
        <v>210</v>
      </c>
      <c r="E833" s="8">
        <v>830916.1</v>
      </c>
      <c r="F833" s="8">
        <v>858174.2</v>
      </c>
      <c r="G833" s="8">
        <v>862163.69</v>
      </c>
    </row>
    <row r="834" spans="1:7" ht="54.95" customHeight="1">
      <c r="A834" s="19" t="s">
        <v>158</v>
      </c>
      <c r="B834" s="75" t="s">
        <v>226</v>
      </c>
      <c r="C834" s="75"/>
      <c r="D834" s="75"/>
      <c r="E834" s="75"/>
      <c r="F834" s="75"/>
      <c r="G834" s="75"/>
    </row>
    <row r="835" spans="1:7" ht="54.95" customHeight="1">
      <c r="A835" s="19" t="s">
        <v>159</v>
      </c>
      <c r="B835" s="75" t="s">
        <v>166</v>
      </c>
      <c r="C835" s="75"/>
      <c r="D835" s="75"/>
      <c r="E835" s="75"/>
      <c r="F835" s="75"/>
      <c r="G835" s="75"/>
    </row>
    <row r="836" spans="1:7" ht="54.95" customHeight="1">
      <c r="A836" s="19" t="s">
        <v>183</v>
      </c>
      <c r="B836" s="7"/>
      <c r="C836" s="7"/>
      <c r="D836" s="7"/>
      <c r="E836" s="8"/>
      <c r="F836" s="8"/>
      <c r="G836" s="8"/>
    </row>
    <row r="837" spans="1:7" ht="83.25" customHeight="1">
      <c r="A837" s="19" t="s">
        <v>187</v>
      </c>
      <c r="B837" s="7">
        <v>20</v>
      </c>
      <c r="C837" s="7">
        <v>20</v>
      </c>
      <c r="D837" s="7">
        <v>20</v>
      </c>
      <c r="E837" s="8">
        <v>56027.19</v>
      </c>
      <c r="F837" s="8">
        <v>57891.67</v>
      </c>
      <c r="G837" s="8">
        <v>58121.23</v>
      </c>
    </row>
    <row r="838" spans="1:7">
      <c r="A838" s="17"/>
      <c r="B838" s="18"/>
      <c r="C838" s="18"/>
      <c r="D838" s="18"/>
      <c r="E838" s="18"/>
      <c r="F838" s="18"/>
      <c r="G838" s="18"/>
    </row>
    <row r="839" spans="1:7">
      <c r="A839" s="17"/>
      <c r="B839" s="18"/>
      <c r="C839" s="18"/>
      <c r="D839" s="18"/>
      <c r="E839" s="18"/>
      <c r="F839" s="18"/>
      <c r="G839" s="18"/>
    </row>
    <row r="840" spans="1:7">
      <c r="A840" s="17"/>
      <c r="B840" s="18"/>
      <c r="C840" s="18"/>
      <c r="D840" s="18"/>
      <c r="E840" s="18"/>
      <c r="F840" s="18"/>
      <c r="G840" s="18"/>
    </row>
    <row r="841" spans="1:7">
      <c r="A841" s="17"/>
      <c r="B841" s="18"/>
      <c r="C841" s="18"/>
      <c r="D841" s="18"/>
      <c r="E841" s="18"/>
      <c r="F841" s="18"/>
      <c r="G841" s="18"/>
    </row>
    <row r="842" spans="1:7">
      <c r="A842" s="17"/>
      <c r="B842" s="18"/>
      <c r="C842" s="18"/>
      <c r="D842" s="18"/>
      <c r="E842" s="18"/>
      <c r="F842" s="18"/>
      <c r="G842" s="18"/>
    </row>
    <row r="843" spans="1:7">
      <c r="A843" s="17"/>
      <c r="B843" s="18"/>
      <c r="C843" s="18"/>
      <c r="D843" s="18"/>
      <c r="E843" s="18"/>
      <c r="F843" s="18"/>
      <c r="G843" s="18"/>
    </row>
    <row r="844" spans="1:7">
      <c r="A844" s="17"/>
      <c r="B844" s="18"/>
      <c r="C844" s="18"/>
      <c r="D844" s="18"/>
      <c r="E844" s="18"/>
      <c r="F844" s="18"/>
      <c r="G844" s="18"/>
    </row>
    <row r="845" spans="1:7">
      <c r="A845" s="17"/>
      <c r="B845" s="18"/>
      <c r="C845" s="18"/>
      <c r="D845" s="18"/>
      <c r="E845" s="18"/>
      <c r="F845" s="18"/>
      <c r="G845" s="18"/>
    </row>
    <row r="846" spans="1:7">
      <c r="A846" s="17"/>
      <c r="B846" s="18"/>
      <c r="C846" s="18"/>
      <c r="D846" s="18"/>
      <c r="E846" s="18"/>
      <c r="F846" s="18"/>
      <c r="G846" s="18"/>
    </row>
  </sheetData>
  <mergeCells count="415">
    <mergeCell ref="B35:G35"/>
    <mergeCell ref="B36:G36"/>
    <mergeCell ref="B44:G44"/>
    <mergeCell ref="B20:G20"/>
    <mergeCell ref="B23:G23"/>
    <mergeCell ref="B24:G24"/>
    <mergeCell ref="A2:G2"/>
    <mergeCell ref="B4:D4"/>
    <mergeCell ref="E4:G4"/>
    <mergeCell ref="B11:G11"/>
    <mergeCell ref="B56:G56"/>
    <mergeCell ref="B55:G55"/>
    <mergeCell ref="B60:G60"/>
    <mergeCell ref="B68:G68"/>
    <mergeCell ref="B59:G59"/>
    <mergeCell ref="B12:G12"/>
    <mergeCell ref="B15:G15"/>
    <mergeCell ref="B16:G16"/>
    <mergeCell ref="B28:G28"/>
    <mergeCell ref="B19:G19"/>
    <mergeCell ref="B71:G71"/>
    <mergeCell ref="B67:G67"/>
    <mergeCell ref="B63:G63"/>
    <mergeCell ref="B80:G80"/>
    <mergeCell ref="B64:G64"/>
    <mergeCell ref="B76:G76"/>
    <mergeCell ref="B75:G75"/>
    <mergeCell ref="B72:G72"/>
    <mergeCell ref="B51:G51"/>
    <mergeCell ref="B27:G27"/>
    <mergeCell ref="B40:G40"/>
    <mergeCell ref="B52:G52"/>
    <mergeCell ref="B43:G43"/>
    <mergeCell ref="B48:G48"/>
    <mergeCell ref="B39:G39"/>
    <mergeCell ref="B47:G47"/>
    <mergeCell ref="B31:G31"/>
    <mergeCell ref="B32:G32"/>
    <mergeCell ref="B79:G79"/>
    <mergeCell ref="B98:G98"/>
    <mergeCell ref="B158:G158"/>
    <mergeCell ref="B83:G83"/>
    <mergeCell ref="B115:G115"/>
    <mergeCell ref="B84:G84"/>
    <mergeCell ref="B139:G139"/>
    <mergeCell ref="B102:G102"/>
    <mergeCell ref="B103:G103"/>
    <mergeCell ref="B182:G182"/>
    <mergeCell ref="B175:G175"/>
    <mergeCell ref="B178:G178"/>
    <mergeCell ref="B163:G163"/>
    <mergeCell ref="B167:G167"/>
    <mergeCell ref="B166:G166"/>
    <mergeCell ref="B87:G87"/>
    <mergeCell ref="B88:G88"/>
    <mergeCell ref="B131:G131"/>
    <mergeCell ref="B138:G138"/>
    <mergeCell ref="B135:G135"/>
    <mergeCell ref="B142:G142"/>
    <mergeCell ref="B94:G94"/>
    <mergeCell ref="B146:G146"/>
    <mergeCell ref="B143:G143"/>
    <mergeCell ref="B118:G118"/>
    <mergeCell ref="B114:G114"/>
    <mergeCell ref="B95:G95"/>
    <mergeCell ref="B99:G99"/>
    <mergeCell ref="B111:G111"/>
    <mergeCell ref="B170:G170"/>
    <mergeCell ref="B171:G171"/>
    <mergeCell ref="B179:G179"/>
    <mergeCell ref="B174:G174"/>
    <mergeCell ref="B119:G119"/>
    <mergeCell ref="B127:G127"/>
    <mergeCell ref="B155:G155"/>
    <mergeCell ref="B162:G162"/>
    <mergeCell ref="B134:G134"/>
    <mergeCell ref="B106:G106"/>
    <mergeCell ref="B151:G151"/>
    <mergeCell ref="B150:G150"/>
    <mergeCell ref="B147:G147"/>
    <mergeCell ref="B107:G107"/>
    <mergeCell ref="B110:G110"/>
    <mergeCell ref="B123:G123"/>
    <mergeCell ref="B130:G130"/>
    <mergeCell ref="B126:G126"/>
    <mergeCell ref="B122:G122"/>
    <mergeCell ref="B219:G219"/>
    <mergeCell ref="B230:G230"/>
    <mergeCell ref="B183:G183"/>
    <mergeCell ref="B223:G223"/>
    <mergeCell ref="B198:G198"/>
    <mergeCell ref="B218:G218"/>
    <mergeCell ref="B215:G215"/>
    <mergeCell ref="B207:G207"/>
    <mergeCell ref="B195:G195"/>
    <mergeCell ref="B154:G154"/>
    <mergeCell ref="B222:G222"/>
    <mergeCell ref="B210:G210"/>
    <mergeCell ref="B199:G199"/>
    <mergeCell ref="B190:G190"/>
    <mergeCell ref="B191:G191"/>
    <mergeCell ref="B194:G194"/>
    <mergeCell ref="B187:G187"/>
    <mergeCell ref="B186:G186"/>
    <mergeCell ref="B211:G211"/>
    <mergeCell ref="B159:G159"/>
    <mergeCell ref="B206:G206"/>
    <mergeCell ref="B227:G227"/>
    <mergeCell ref="B238:G238"/>
    <mergeCell ref="B202:G202"/>
    <mergeCell ref="B203:G203"/>
    <mergeCell ref="B226:G226"/>
    <mergeCell ref="B235:G235"/>
    <mergeCell ref="B214:G214"/>
    <mergeCell ref="B234:G234"/>
    <mergeCell ref="B298:G298"/>
    <mergeCell ref="B250:G250"/>
    <mergeCell ref="B251:G251"/>
    <mergeCell ref="B243:G243"/>
    <mergeCell ref="B246:G246"/>
    <mergeCell ref="B247:G247"/>
    <mergeCell ref="B274:G274"/>
    <mergeCell ref="B254:G254"/>
    <mergeCell ref="B259:G259"/>
    <mergeCell ref="B258:G258"/>
    <mergeCell ref="B255:G255"/>
    <mergeCell ref="B231:G231"/>
    <mergeCell ref="B242:G242"/>
    <mergeCell ref="B239:G239"/>
    <mergeCell ref="B286:G286"/>
    <mergeCell ref="B283:G283"/>
    <mergeCell ref="B282:G282"/>
    <mergeCell ref="B262:G262"/>
    <mergeCell ref="B271:G271"/>
    <mergeCell ref="B266:G266"/>
    <mergeCell ref="B267:G267"/>
    <mergeCell ref="B287:G287"/>
    <mergeCell ref="B290:G290"/>
    <mergeCell ref="B291:G291"/>
    <mergeCell ref="B318:G318"/>
    <mergeCell ref="B319:G319"/>
    <mergeCell ref="B263:G263"/>
    <mergeCell ref="B275:G275"/>
    <mergeCell ref="B278:G278"/>
    <mergeCell ref="B279:G279"/>
    <mergeCell ref="B295:G295"/>
    <mergeCell ref="B270:G270"/>
    <mergeCell ref="B306:G306"/>
    <mergeCell ref="B355:G355"/>
    <mergeCell ref="B354:G354"/>
    <mergeCell ref="B335:G335"/>
    <mergeCell ref="B338:G338"/>
    <mergeCell ref="B351:G351"/>
    <mergeCell ref="B350:G350"/>
    <mergeCell ref="B347:G347"/>
    <mergeCell ref="B294:G294"/>
    <mergeCell ref="B346:G346"/>
    <mergeCell ref="B342:G342"/>
    <mergeCell ref="B343:G343"/>
    <mergeCell ref="B330:G330"/>
    <mergeCell ref="B339:G339"/>
    <mergeCell ref="B299:G299"/>
    <mergeCell ref="B303:G303"/>
    <mergeCell ref="B302:G302"/>
    <mergeCell ref="B307:G307"/>
    <mergeCell ref="B315:G315"/>
    <mergeCell ref="B334:G334"/>
    <mergeCell ref="B314:G314"/>
    <mergeCell ref="B323:G323"/>
    <mergeCell ref="B326:G326"/>
    <mergeCell ref="B331:G331"/>
    <mergeCell ref="B310:G310"/>
    <mergeCell ref="B311:G311"/>
    <mergeCell ref="B322:G322"/>
    <mergeCell ref="B358:G358"/>
    <mergeCell ref="B391:G391"/>
    <mergeCell ref="B366:G366"/>
    <mergeCell ref="B383:G383"/>
    <mergeCell ref="B359:G359"/>
    <mergeCell ref="B362:G362"/>
    <mergeCell ref="B363:G363"/>
    <mergeCell ref="B387:G387"/>
    <mergeCell ref="B327:G327"/>
    <mergeCell ref="B367:G367"/>
    <mergeCell ref="B386:G386"/>
    <mergeCell ref="B375:G375"/>
    <mergeCell ref="B370:G370"/>
    <mergeCell ref="B374:G374"/>
    <mergeCell ref="B382:G382"/>
    <mergeCell ref="B378:G378"/>
    <mergeCell ref="B371:G371"/>
    <mergeCell ref="B390:G390"/>
    <mergeCell ref="B379:G379"/>
    <mergeCell ref="B410:G410"/>
    <mergeCell ref="B394:G394"/>
    <mergeCell ref="B395:G395"/>
    <mergeCell ref="B402:G402"/>
    <mergeCell ref="B403:G403"/>
    <mergeCell ref="B399:G399"/>
    <mergeCell ref="B406:G406"/>
    <mergeCell ref="B398:G398"/>
    <mergeCell ref="B431:G431"/>
    <mergeCell ref="B435:G435"/>
    <mergeCell ref="B455:G455"/>
    <mergeCell ref="B438:G438"/>
    <mergeCell ref="B451:G451"/>
    <mergeCell ref="B407:G407"/>
    <mergeCell ref="B427:G427"/>
    <mergeCell ref="B411:G411"/>
    <mergeCell ref="B414:G414"/>
    <mergeCell ref="B430:G430"/>
    <mergeCell ref="B415:G415"/>
    <mergeCell ref="B423:G423"/>
    <mergeCell ref="B426:G426"/>
    <mergeCell ref="B418:G418"/>
    <mergeCell ref="B419:G419"/>
    <mergeCell ref="B487:G487"/>
    <mergeCell ref="B486:G486"/>
    <mergeCell ref="B475:G475"/>
    <mergeCell ref="B474:G474"/>
    <mergeCell ref="B462:G462"/>
    <mergeCell ref="B434:G434"/>
    <mergeCell ref="B439:G439"/>
    <mergeCell ref="B447:G447"/>
    <mergeCell ref="B442:G442"/>
    <mergeCell ref="B443:G443"/>
    <mergeCell ref="B471:G471"/>
    <mergeCell ref="B454:G454"/>
    <mergeCell ref="B459:G459"/>
    <mergeCell ref="B470:G470"/>
    <mergeCell ref="B467:G467"/>
    <mergeCell ref="B463:G463"/>
    <mergeCell ref="B450:G450"/>
    <mergeCell ref="B446:G446"/>
    <mergeCell ref="B458:G458"/>
    <mergeCell ref="B479:G479"/>
    <mergeCell ref="B482:G482"/>
    <mergeCell ref="B478:G478"/>
    <mergeCell ref="B422:G422"/>
    <mergeCell ref="B483:G483"/>
    <mergeCell ref="B514:G514"/>
    <mergeCell ref="B518:G518"/>
    <mergeCell ref="B490:G490"/>
    <mergeCell ref="B495:G495"/>
    <mergeCell ref="B491:G491"/>
    <mergeCell ref="B498:G498"/>
    <mergeCell ref="B494:G494"/>
    <mergeCell ref="B466:G466"/>
    <mergeCell ref="B519:G519"/>
    <mergeCell ref="B515:G515"/>
    <mergeCell ref="B499:G499"/>
    <mergeCell ref="B531:G531"/>
    <mergeCell ref="B502:G502"/>
    <mergeCell ref="B510:G510"/>
    <mergeCell ref="B511:G511"/>
    <mergeCell ref="B503:G503"/>
    <mergeCell ref="B530:G530"/>
    <mergeCell ref="B526:G526"/>
    <mergeCell ref="B535:G535"/>
    <mergeCell ref="B534:G534"/>
    <mergeCell ref="B539:G539"/>
    <mergeCell ref="B542:G542"/>
    <mergeCell ref="B546:G546"/>
    <mergeCell ref="B570:G570"/>
    <mergeCell ref="B547:G547"/>
    <mergeCell ref="B543:G543"/>
    <mergeCell ref="B550:G550"/>
    <mergeCell ref="B522:G522"/>
    <mergeCell ref="B527:G527"/>
    <mergeCell ref="B523:G523"/>
    <mergeCell ref="B567:G567"/>
    <mergeCell ref="B555:G555"/>
    <mergeCell ref="B558:G558"/>
    <mergeCell ref="B551:G551"/>
    <mergeCell ref="B566:G566"/>
    <mergeCell ref="B827:G827"/>
    <mergeCell ref="B826:G826"/>
    <mergeCell ref="B538:G538"/>
    <mergeCell ref="B579:G579"/>
    <mergeCell ref="B587:G587"/>
    <mergeCell ref="B586:G586"/>
    <mergeCell ref="B583:G583"/>
    <mergeCell ref="B562:G562"/>
    <mergeCell ref="B563:G563"/>
    <mergeCell ref="B571:G571"/>
    <mergeCell ref="B812:G812"/>
    <mergeCell ref="B817:G817"/>
    <mergeCell ref="B813:G813"/>
    <mergeCell ref="B823:G823"/>
    <mergeCell ref="B822:G822"/>
    <mergeCell ref="B835:G835"/>
    <mergeCell ref="B816:G816"/>
    <mergeCell ref="B834:G834"/>
    <mergeCell ref="B830:G830"/>
    <mergeCell ref="B831:G831"/>
    <mergeCell ref="B805:G805"/>
    <mergeCell ref="B809:G809"/>
    <mergeCell ref="B796:G796"/>
    <mergeCell ref="B740:G740"/>
    <mergeCell ref="B760:G760"/>
    <mergeCell ref="B785:G785"/>
    <mergeCell ref="B804:G804"/>
    <mergeCell ref="B808:G808"/>
    <mergeCell ref="B788:G788"/>
    <mergeCell ref="B801:G801"/>
    <mergeCell ref="B797:G797"/>
    <mergeCell ref="B800:G800"/>
    <mergeCell ref="B792:G792"/>
    <mergeCell ref="B733:G733"/>
    <mergeCell ref="B732:G732"/>
    <mergeCell ref="B728:G728"/>
    <mergeCell ref="B736:G736"/>
    <mergeCell ref="B729:G729"/>
    <mergeCell ref="B749:G749"/>
    <mergeCell ref="B752:G752"/>
    <mergeCell ref="B776:G776"/>
    <mergeCell ref="B761:G761"/>
    <mergeCell ref="B756:G756"/>
    <mergeCell ref="B769:G769"/>
    <mergeCell ref="B773:G773"/>
    <mergeCell ref="B757:G757"/>
    <mergeCell ref="B793:G793"/>
    <mergeCell ref="B772:G772"/>
    <mergeCell ref="B780:G780"/>
    <mergeCell ref="B768:G768"/>
    <mergeCell ref="B765:G765"/>
    <mergeCell ref="B764:G764"/>
    <mergeCell ref="B781:G781"/>
    <mergeCell ref="B784:G784"/>
    <mergeCell ref="B777:G777"/>
    <mergeCell ref="B789:G789"/>
    <mergeCell ref="B651:G651"/>
    <mergeCell ref="B667:G667"/>
    <mergeCell ref="B658:G658"/>
    <mergeCell ref="B748:G748"/>
    <mergeCell ref="B741:G741"/>
    <mergeCell ref="B725:G725"/>
    <mergeCell ref="B737:G737"/>
    <mergeCell ref="B711:G711"/>
    <mergeCell ref="B718:G718"/>
    <mergeCell ref="B679:G679"/>
    <mergeCell ref="B690:G690"/>
    <mergeCell ref="B702:G702"/>
    <mergeCell ref="B691:G691"/>
    <mergeCell ref="B683:G683"/>
    <mergeCell ref="B682:G682"/>
    <mergeCell ref="B686:G686"/>
    <mergeCell ref="B744:G744"/>
    <mergeCell ref="B745:G745"/>
    <mergeCell ref="B753:G753"/>
    <mergeCell ref="B678:G678"/>
    <mergeCell ref="B706:G706"/>
    <mergeCell ref="B654:G654"/>
    <mergeCell ref="B703:G703"/>
    <mergeCell ref="B699:G699"/>
    <mergeCell ref="B695:G695"/>
    <mergeCell ref="B675:G675"/>
    <mergeCell ref="B722:G722"/>
    <mergeCell ref="B698:G698"/>
    <mergeCell ref="B671:G671"/>
    <mergeCell ref="B670:G670"/>
    <mergeCell ref="B687:G687"/>
    <mergeCell ref="B707:G707"/>
    <mergeCell ref="B694:G694"/>
    <mergeCell ref="B714:G714"/>
    <mergeCell ref="B719:G719"/>
    <mergeCell ref="B710:G710"/>
    <mergeCell ref="B598:G598"/>
    <mergeCell ref="B606:G606"/>
    <mergeCell ref="B582:G582"/>
    <mergeCell ref="B638:G638"/>
    <mergeCell ref="B674:G674"/>
    <mergeCell ref="B662:G662"/>
    <mergeCell ref="B666:G666"/>
    <mergeCell ref="B663:G663"/>
    <mergeCell ref="B659:G659"/>
    <mergeCell ref="B655:G655"/>
    <mergeCell ref="B595:G595"/>
    <mergeCell ref="B599:G599"/>
    <mergeCell ref="B590:G590"/>
    <mergeCell ref="B591:G591"/>
    <mergeCell ref="B715:G715"/>
    <mergeCell ref="B7:G7"/>
    <mergeCell ref="B8:G8"/>
    <mergeCell ref="B506:G506"/>
    <mergeCell ref="B507:G507"/>
    <mergeCell ref="B631:G631"/>
    <mergeCell ref="B607:G607"/>
    <mergeCell ref="B554:G554"/>
    <mergeCell ref="B559:G559"/>
    <mergeCell ref="B575:G575"/>
    <mergeCell ref="B611:G611"/>
    <mergeCell ref="B630:G630"/>
    <mergeCell ref="B574:G574"/>
    <mergeCell ref="B578:G578"/>
    <mergeCell ref="B614:G614"/>
    <mergeCell ref="B594:G594"/>
    <mergeCell ref="B610:G610"/>
    <mergeCell ref="B646:G646"/>
    <mergeCell ref="B642:G642"/>
    <mergeCell ref="B650:G650"/>
    <mergeCell ref="B643:G643"/>
    <mergeCell ref="B647:G647"/>
    <mergeCell ref="B615:G615"/>
    <mergeCell ref="B635:G635"/>
    <mergeCell ref="B634:G634"/>
    <mergeCell ref="B639:G639"/>
    <mergeCell ref="B622:G622"/>
    <mergeCell ref="B618:G618"/>
    <mergeCell ref="B602:G602"/>
    <mergeCell ref="B623:G623"/>
    <mergeCell ref="B627:G627"/>
    <mergeCell ref="B626:G626"/>
    <mergeCell ref="B619:G619"/>
    <mergeCell ref="B603:G603"/>
  </mergeCells>
  <phoneticPr fontId="0" type="noConversion"/>
  <pageMargins left="0.15748031496062992" right="0.70866141732283472" top="0.47244094488188981" bottom="0.15748031496062992" header="0.31496062992125984" footer="0.15748031496062992"/>
  <pageSetup paperSize="9" scale="57" fitToHeight="0" orientation="portrait" r:id="rId1"/>
  <headerFooter differentFirst="1" scaleWithDoc="0">
    <oddHeader>&amp;C&amp;P</oddHeader>
  </headerFooter>
  <rowBreaks count="1" manualBreakCount="1">
    <brk id="812" max="6" man="1"/>
  </rowBreaks>
  <cellWatches>
    <cellWatch r="B386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Polubutkina</dc:creator>
  <cp:lastModifiedBy>AniskevichAS</cp:lastModifiedBy>
  <cp:lastPrinted>2012-10-23T07:43:25Z</cp:lastPrinted>
  <dcterms:created xsi:type="dcterms:W3CDTF">2012-08-17T11:34:40Z</dcterms:created>
  <dcterms:modified xsi:type="dcterms:W3CDTF">2012-10-23T10:06:01Z</dcterms:modified>
</cp:coreProperties>
</file>