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0" windowWidth="9912" windowHeight="9156" tabRatio="644" activeTab="0"/>
  </bookViews>
  <sheets>
    <sheet name="Форма ПФ" sheetId="1" r:id="rId1"/>
    <sheet name="Вспомогательный" sheetId="2" state="hidden" r:id="rId2"/>
  </sheets>
  <externalReferences>
    <externalReference r:id="rId5"/>
  </externalReferences>
  <definedNames>
    <definedName name="_ftnref1" localSheetId="0">'Форма ПФ'!#REF!</definedName>
    <definedName name="_ftnref2" localSheetId="0">'Форма ПФ'!#REF!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 localSheetId="1">'Вспомогательный'!$A$1:$A$81</definedName>
    <definedName name="RF">#REF!</definedName>
    <definedName name="year">'Вспомогательный'!$E$36:$E$38</definedName>
    <definedName name="ZadGd" localSheetId="1">'[1]Вспомогательный'!$F$3:$F$4</definedName>
    <definedName name="ZadGd">#REF!</definedName>
    <definedName name="_xlnm.Print_Titles" localSheetId="0">'Форма ПФ'!$9:$9</definedName>
    <definedName name="_xlnm.Print_Area" localSheetId="0">'Форма ПФ'!$A$1:$G$158</definedName>
  </definedNames>
  <calcPr fullCalcOnLoad="1"/>
</workbook>
</file>

<file path=xl/sharedStrings.xml><?xml version="1.0" encoding="utf-8"?>
<sst xmlns="http://schemas.openxmlformats.org/spreadsheetml/2006/main" count="784" uniqueCount="474">
  <si>
    <t>В графе 6 информация указана без учета переходящих остатков средств 2008 года Федерального фонда обязательного медицинского страхования  в сумме 50 270,1 тыс.рублей. 
В графе 7 представлена информация Федерального фонда обязательного медицинского страхования  с учетом завершения расчетов за 2008 год  в сумме 
38 128,706 тыс.рублей.</t>
  </si>
  <si>
    <t xml:space="preserve">В 2008 году Росздравом была осуществлена закупка расходных материалов,  объем которых был определен без учета ожидаемого увеличения рождаемости в текущем году, и без учета ожидаемого числа новорожденных в первом квартале 2009 года, что привело к приостановке проведения неонатального скрининга в начале 2009 года в отдельных субъектах, к апрелю 2009 года – в более 40 регионах. В связи с чем, 196,7 тыс. новорожденных, родившиеся в первые четыре месяца 2009 года (555,0 тыс.) не были обследованы. Первая поставка расходных материалов началась в июне 2009 года. По данным Росстата в 2009 году родилось 1,764 млн. детей, обследовать планировалось 89% от числа родившихся (1,6 млн.новорожденных), обследовано за 2009 год - 1,46 млн. новорожденных, что соответствует 85%.
</t>
  </si>
  <si>
    <t>В графе 6 информация указана без учета изменений внесенных в плановое значение в соответствии с ФЗ от 03.10.2009 г. № 230-ФЗ "О внесении изменений в федеральный закон "О федеральном бюджете на 2009 год и плановый период 2010 и 2011 годов". Плановое значение объема финансовых средств  на 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составляет - 9 375 354,2 тыс. рублей.</t>
  </si>
  <si>
    <t>В первой декаде марта 2010 года  завершается  проведение глобального опроса взрослого населения по употреблению табака в Российской Федерации (GATS) по международной методике с привлечением экспертов ВОЗ и с участием Росстата, по завершению которого будет представлено значение данного показателя.</t>
  </si>
  <si>
    <t>ИТОГО:***</t>
  </si>
  <si>
    <t>Без учета остатков средств бюджета Федерального фонда обязательного медицинского страхования по состоянию на 1 января 2009 года в объеме 1 259 355,7 тыс.рублей, образовавшихся в связи с неполным использованием бюджетных ассигнований, утвержденных Федеральным законом от 21 июля 2007 года № 184-ФЗ "О бюджете Федерального фонда обязательного медицинского страхования на 2008 год и на плановый период 2009 и 2010 годов" (Федеральный закон от 25.11.2008  № 215-ФЗ "О бюджете Федерального фонда обязательного медицинского страхования на 2009 год и на плановый период 2010 и 2011 годов" ст. 5), которые после завершения расчетов по договорам 2008 года возвращены в федеральный бюджет.Также в графе 6  информация указана без учета изменений объема финансового обеспечения  данных мероприятий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от 02.12.2009 № 309-ФЗ, с изм., внесенными Федеральным законом 
от 26.02.2009 № 26-ФЗ). Объем финансового 
обеспечения мероприятий по осуществлению
 денежных выплат участковым врачам-терапевтам, 
участковым врачам-педиатрам, врачам общей (семейной) практики, а также медицинским
сестрам, работающим с названными врачами составил 
22 059 136,7 тыс.рублей.</t>
  </si>
  <si>
    <t>В графе 6  информация Роспотребнадзора представлена без учета внесенных изменений в Федеральный закон № 204-ФЗ.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с изм., внесенными Федеральным законом от 26.02.2009 № 26-ФЗ) объем финансового обеспечения мероприятий, направленных на иммунизацию населения составил 
15 772 556,7 тыс.рублей.</t>
  </si>
  <si>
    <t>В графе 6  информация указана без учета изменений объема финансового обеспечения  данных мероприятий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от 02.12.2009 № 309-ФЗ, с изм., внесенными Федеральным законом от 26.02.2009 № 26-ФЗ). Объем финансового обеспечения мероприятий по обследованию населения с целью выявления туберкулеза, лечению больных туберкулезом и профилактических мероприятий, составил 2 762 940,0 тыс.рублей.</t>
  </si>
  <si>
    <t>В графе 6  информация указана без учета изменений объема финансового обеспечения  данных мероприятий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от 02.12.2009 № 309-ФЗ, с изм., внесенными Федеральным законом от 26.02.2009 № 26-ФЗ).Объем финансового обеспечения мероприятий, направленных на совершенствование организации онкологической помощи населению составил 
6 782 004,7 тыс.рублей.</t>
  </si>
  <si>
    <t>В графе 6 информация Роспотребнадзора представлена без  учета внесенных изменений в Федеральный закон № 204-ФЗ.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с изм., внесенными Федеральным законом от 26.02.2009 № 26-ФЗ) объем финансового обеспечения мероприятий, направленных на иммунизацию населения составил
6 472 556,7 тыс. рублей.</t>
  </si>
  <si>
    <t>В графе 6  информация указана без учета изменений объема финансового обеспечения  данных мероприятий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от 02.12.2009 № 309-ФЗ, с изм., внесенными Федеральным законом от 26.02.2009 № 26-ФЗ). Объем финансового обеспечения мероприятий по развитию новых высоких медицинских технологий, их внедрению и тиражированию в федеральных учреждениях здравоохранения составил 5 122 841,7 тыс.рублей.</t>
  </si>
  <si>
    <t>В графе 6  информация указана без учета изменений объема финансового обеспечения  данных мероприятий в соответствии с Федеральным законом от 24.11.2008 г. № 204-ФЗ «О федеральном бюджете на 2009 год и на плановый 2010 и 2011 годов" (в ред. Федеральных законов от 30.12.2008 № 324-ФЗ, от 28.04.2009 № 76-ФЗ, от 29.06.2009 № 131-ФЗ, от 17.07.2009 № 146-ФЗ, от 03.10.2009 № 230-ФЗ, от 02.12.2009 № 309-ФЗ, с изм., внесенными Федеральным законом от 26.02.2009 № 26-ФЗ). Объем финансового обеспечения мероприятий по развитию новых высоких медицинских технологий, их внедрению и тиражированию в  в федеральных учреждениях здравоохранения, подведомственных Минздравсоцразвития России составил 3 670 000 тыс.рублей.</t>
  </si>
  <si>
    <t>В графе 6  информация указана без учета дополнительного финансового обеспечения государственного задания на оказание высокотехнологичных видов медицинской помощи на сумму 2 200 597 тыс. рублей,  в соответствии с Распоряжением Правительства Российской Федерации от 13.08.2009 г. № 1162-р., и 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от 02.12.2009 № 309-ФЗ, с изм., внесенными Федеральным законом от 26.02.2009 № 26-ФЗ). С учетом дополнительного финансового обеспечения объем финансового обеспечения государственного задания на оказание высокотехнологичных видов медицинской помощи составил 30 493 474,4 тыс. рублей.</t>
  </si>
  <si>
    <t xml:space="preserve">* - данные социологических опросов, проводимых ФСО России
** - с учетом строительства "Федерального научно-клинического центра детской гематологии, онкологии и иммунологии" г.Москва
*** -В соответствии с Федеральным законом от 24.11.2008 г. № 204-ФЗ «О федеральном бюджете на 2009 год и на плановый 2010 и 2011 годов (в ред. Федеральных законов от 30.12.2008 № 324-ФЗ, от 28.04.2009 № 76-ФЗ, от 29.06.2009 № 131-ФЗ, от 17.07.2009 № 146-ФЗ, от 03.10.2009 № 230-ФЗ, с изм., внесенными Федеральным законом от 26.02.2009 г. № 26-ФЗ), и с учетом остатков средств бюджета ФФОМС по состоянию на 01.01.2009 г., образовавшихся в связи с неполным использованием бюджетных ассигнований, утвержденных Федеральным законом от 21 июля 2007 года № 184-ФЗ "О бюджете Федерального фонда обязательного медицинского страхования на 2008 год и на плановый период 2009 и 2010 годов", уточненный плановый объем финансового обеспечения мероприятий приоритетного национального проекта в сфере здравоохранения в 2009 году составил - 148 339 100,5 тыс. рублей.
</t>
  </si>
  <si>
    <t xml:space="preserve">В графах 4,5,6 и 7 информация представлена с учетом данных по строительству "Федерального научно-клинического центра детской гематологии, онкологии и иммунологии" г.Москва. В графе 6 плановое значение указано с учетом плановых показателей по строительству "Федерального научно-клинического центра детской гематологии, онкологии и иммунологии" в размере 2,6 млрд.рублей.В графе 7 - финансирование указано с учетом средств, направленных на строительно-монтажные работы Федеральному научно-клиническому центру детской гематологии, онкологии и иммунологии" в сумме 2 600 000,0 тыс.рублей.  
Во исполнение пункта 2 распоряжения Правительства Российской Федерации от 22.06.2009 № 837-р внесены изменения в бюджетную роспись. Бюджетные ассигнования  в размере 7 477 972, 0 тыс. рублей перечислены 17.07.2009 г. Государственной корпорации «Ростехнологии» в форме  субсидии из федерального бюджета в виде имущественного взноса Российской Федерации Государственной корпорации «Ростехнологии».
</t>
  </si>
  <si>
    <t>В графе 6 информация ФМБА России указана без учета изменений, внесенных в плановое значение в соответствии с ФЗ от 03.10.2009 г. № 230-ФЗ "О внесении изменений в федеральный закон "О федеральном бюджете на 2009 год и плановый период 2010 и 2011 годов". Плановое значение объема финансовых средств по финансовому обеспечению дополнительной диспансеризации работающих граждан по дополнительным программам составляет - 124 595,9 тыс.рублей.</t>
  </si>
  <si>
    <t>По строкам 1.11., 1.19., 1,25., 1.26., 1.27., 1.28., 1.29. данные федеральной статистической отчетности будут представлены 25.03.2010 года.</t>
  </si>
  <si>
    <t>В строках 1.6., 1.7., 1.8., 1.9., 1.10, 1.12., 1.13, 1.14., 1.15. представлены предварительные данные Росстата.</t>
  </si>
  <si>
    <t xml:space="preserve">В графе 4 информация указана без изменения плановых объемов государственного задания на оказание высокотехнологичной помощи, которые были произведены за счет увеличения ассигнований федерального бюджета и утверждены приказами Минздравсоцразвития России от 17.09.2010 г. № 757н и от 22.10.2010 г. № 844н. Плановые объемы высокотехнологичной помощи по числу пролеченных больных в 2009 году  были утверждены в количестве 255 719 человек, из них в федеральных учреждениях здравоохранения - в количестве 225 719 человек. </t>
  </si>
  <si>
    <t>Информация  представлена  с учетом завершения расчетов Федерального фонда обязательного медицинского страхования за 2008 год в сумме 
1 790,1 тыс.рублей.</t>
  </si>
  <si>
    <t>3.1.</t>
  </si>
  <si>
    <t>3.2.</t>
  </si>
  <si>
    <t>3.3.</t>
  </si>
  <si>
    <t>Повышение доступности и качества оказываемой населению Российской Федерации высокотехнологичной медицинской помощи</t>
  </si>
  <si>
    <t>Дата начала отчетного периода</t>
  </si>
  <si>
    <t>(подпись)</t>
  </si>
  <si>
    <t>2.</t>
  </si>
  <si>
    <t>3.</t>
  </si>
  <si>
    <t>Поля для дополнительных сведений</t>
  </si>
  <si>
    <t>Отчетный период</t>
  </si>
  <si>
    <t>Х</t>
  </si>
  <si>
    <t>Периодичность представления отчетности</t>
  </si>
  <si>
    <t>Дата  окончания отчетного периода</t>
  </si>
  <si>
    <t>Срок представления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</si>
  <si>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</si>
  <si>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</si>
  <si>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</si>
  <si>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</si>
  <si>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</si>
  <si>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</si>
  <si>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</si>
  <si>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</si>
  <si>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</si>
  <si>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</si>
  <si>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</si>
  <si>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</si>
  <si>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</si>
  <si>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</si>
  <si>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</si>
  <si>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</si>
  <si>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</si>
  <si>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3.4.</t>
  </si>
  <si>
    <t>3.4.2.</t>
  </si>
  <si>
    <t>1.</t>
  </si>
  <si>
    <t>3.5.</t>
  </si>
  <si>
    <t>4.</t>
  </si>
  <si>
    <t>5.</t>
  </si>
  <si>
    <t>6.</t>
  </si>
  <si>
    <t>тонн</t>
  </si>
  <si>
    <t>кассовое исполнение на отчетную дату</t>
  </si>
  <si>
    <t>Минздравсоцразвития России</t>
  </si>
  <si>
    <t>Единица измерения контрольного показателя</t>
  </si>
  <si>
    <t>Значение на отчетную дату</t>
  </si>
  <si>
    <t xml:space="preserve">Снижение потребления алкоголя взрослым человеком </t>
  </si>
  <si>
    <t>Доля курящих среди населения</t>
  </si>
  <si>
    <t>Доля осмотренных работающих граждан</t>
  </si>
  <si>
    <t>Смертность от болезней системы кровообращения</t>
  </si>
  <si>
    <t>Доля посещений врачей, сделанных с профилактической целью</t>
  </si>
  <si>
    <t>Доля охвата полным курсом профилактики ВИЧ беременных женщин</t>
  </si>
  <si>
    <t>Заболеваемость корью</t>
  </si>
  <si>
    <t>Доля заболевших гриппом в общей структуре заболевших ОРВИ и гриппом в период эпидемии</t>
  </si>
  <si>
    <t>Заболеваемость краснухой</t>
  </si>
  <si>
    <t>Заболеваемость острым гепатитом В</t>
  </si>
  <si>
    <t>Смертность от цереброваскулярной болезни</t>
  </si>
  <si>
    <t>Смертность от ишемической болезни сердца</t>
  </si>
  <si>
    <t>Смертность от транспортных травм всех видов</t>
  </si>
  <si>
    <t>Смертность от новообразований (в том числе от злокачественных)</t>
  </si>
  <si>
    <t>Удовлетворенность потребности населения в высокотехнологичной медицинской помощи</t>
  </si>
  <si>
    <t>Доля донорской крови, проверенной на ВИЧ с обеспечением качества</t>
  </si>
  <si>
    <t>Резерв цельной крови</t>
  </si>
  <si>
    <t>Материнская смертность</t>
  </si>
  <si>
    <t>Младенческая смертность</t>
  </si>
  <si>
    <t>Мероприятия, направленные на формирование здорового образа жизни у граждан, включая сокращение потребления алкоголя и табака</t>
  </si>
  <si>
    <t>1.1.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</si>
  <si>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</si>
  <si>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>Реализация мероприятий, направленных на совершенствование организации онкологической помощи населению</t>
  </si>
  <si>
    <t>Мероприятия по развитию службы крови</t>
  </si>
  <si>
    <t>3.2.1.</t>
  </si>
  <si>
    <t>Cмертность от туберкулеза</t>
  </si>
  <si>
    <t>X</t>
  </si>
  <si>
    <t>3.2.2.</t>
  </si>
  <si>
    <t>Общая смертность</t>
  </si>
  <si>
    <t>на … процентов</t>
  </si>
  <si>
    <t>Проведение кампании по формированию приоритетов здорового образа жизни населения</t>
  </si>
  <si>
    <t>на 100 тыс. родившихся живыми</t>
  </si>
  <si>
    <t>2.1.</t>
  </si>
  <si>
    <t>Денежные выплаты медицинскому персоналу первичного звена</t>
  </si>
  <si>
    <t>2.1.1.</t>
  </si>
  <si>
    <t>2.1.2.</t>
  </si>
  <si>
    <t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(включая ФМБА России)</t>
  </si>
  <si>
    <t>Мероприятия по созданию необходимых условий реализации профилактических программ на этапе первичной медицинской помощи (подготовка и переподготовка врачей)</t>
  </si>
  <si>
    <t>«Общая врачебная практика (семейная медицина)»</t>
  </si>
  <si>
    <t>«Терапия» и «Педиатрия»</t>
  </si>
  <si>
    <t>Диспансеризация взрослого населения</t>
  </si>
  <si>
    <t>Проведение дополнительной диспансеризации работающих граждан</t>
  </si>
  <si>
    <t>Проведение диспансеризации работающих граждан по дополнительным программам (ФМБА России)</t>
  </si>
  <si>
    <t>Проведение углубленных медицинских осмотров работающих граждан, занятых на работах с вредными и (или) опасными условиями труда</t>
  </si>
  <si>
    <t>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</t>
  </si>
  <si>
    <t>дети до 1 года - инактивированной полиомиелитной вакциной</t>
  </si>
  <si>
    <t>Обследование населения с целью выявления инфицированных вирусами иммунодефицита человека и гепатитов В и С, включая их лечение и профилактику</t>
  </si>
  <si>
    <t>Обследование населения с целью выявления инфицированных вирусами иммунодефицита человека и гепатитов В и С, а также лечение больных ВИЧ-инфекцией, гепатитами В и С</t>
  </si>
  <si>
    <t>Проведение мероприятий по профилактике ВИЧ-инфекции и гепатитов В и С</t>
  </si>
  <si>
    <t>3.4.1.</t>
  </si>
  <si>
    <t xml:space="preserve">Оказание высокотехнологичной медицинской помощи на основе  государственного задания (включая ФМБА России и РАМН) </t>
  </si>
  <si>
    <t>4.1.</t>
  </si>
  <si>
    <t>Развитие программы «Родовый сертификат»</t>
  </si>
  <si>
    <t>4.1.1.</t>
  </si>
  <si>
    <t>Оплата медицинской помощи женщинам в период беременности (талон 1)</t>
  </si>
  <si>
    <t>4.1.2.</t>
  </si>
  <si>
    <t>Оплата медицинской помощи женщинам в период родов (талон 2)</t>
  </si>
  <si>
    <t>4.1.3.</t>
  </si>
  <si>
    <t>Оплата медицинской помощи детям первого года жизни</t>
  </si>
  <si>
    <t>талон 3-1</t>
  </si>
  <si>
    <t>талон 3-2</t>
  </si>
  <si>
    <t>Неонатальный скрининг на галактоземию, муковисцидоз и адреногенитальный синдром, аудиологический скрининг детей первого года жизни</t>
  </si>
  <si>
    <t>4.3.1.</t>
  </si>
  <si>
    <t>4.3.2.</t>
  </si>
  <si>
    <t>Число выявленных наследственных заболеваний, в том числе:</t>
  </si>
  <si>
    <t>адреногенитальный синдром</t>
  </si>
  <si>
    <t>галактоземия</t>
  </si>
  <si>
    <t>муковисцидоз</t>
  </si>
  <si>
    <t>Выявлено детей с нарушениями слуха</t>
  </si>
  <si>
    <t>4.4.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</si>
  <si>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</si>
  <si>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Показатели эффективности</t>
  </si>
  <si>
    <t>Доля граждан, удовлетворенных доступностью медицинской помощи *</t>
  </si>
  <si>
    <t>1.2.</t>
  </si>
  <si>
    <t>Доля граждан, удовлетворенных качеством медицинской помощи *</t>
  </si>
  <si>
    <t>1.3.</t>
  </si>
  <si>
    <t>Доля граждан, удовлетворенных доступностью высокотехнологичной медицинской помощи  *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</si>
  <si>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</si>
  <si>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</si>
  <si>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</si>
  <si>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</si>
  <si>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</si>
  <si>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</si>
  <si>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</si>
  <si>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</si>
  <si>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</si>
  <si>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</si>
  <si>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</si>
  <si>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</si>
  <si>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Коэффициент совместительства в учреждениях здравоохранения, оказывающих первичную медико-санитарную помощь</t>
  </si>
  <si>
    <t>1.16.</t>
  </si>
  <si>
    <t>Срок ожидания диагностических исследований в поликлинике</t>
  </si>
  <si>
    <t>дней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</si>
  <si>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</si>
  <si>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</si>
  <si>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</si>
  <si>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</si>
  <si>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</si>
  <si>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</si>
  <si>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</si>
  <si>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</si>
  <si>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Доля абациллированных больных туберкулезом, среди больных туберкулезом, состоявших на учете на конец года</t>
  </si>
  <si>
    <t>1.25.</t>
  </si>
  <si>
    <t>Доля больных с визуальными локализациями злокачественных новообразований, выявленных на I и II стадиях заболевания, в общем числе больных с визуальными локализациями злокачественных новообразований, впервые взятых на учет</t>
  </si>
  <si>
    <t>1.26.</t>
  </si>
  <si>
    <t>1.27.</t>
  </si>
  <si>
    <t>1.28.</t>
  </si>
  <si>
    <t>1.29.</t>
  </si>
  <si>
    <t>1.30.</t>
  </si>
  <si>
    <t>Доля детей первого года жизни, охваченных аудиологическим скринингом</t>
  </si>
  <si>
    <t>1.31.</t>
  </si>
  <si>
    <t>Доля новорожденных, охваченных неонатальным скринингом</t>
  </si>
  <si>
    <t>Направление «Формирование здорового образа жизни»</t>
  </si>
  <si>
    <t>Оснащение центров здоровья комплектами оборудования</t>
  </si>
  <si>
    <t>Направление «Развитие первичной медико-санитарной помощи и совершенствование профилактики заболеваний»</t>
  </si>
  <si>
    <t>3.1.1.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</si>
  <si>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 (включая ФМБА России, РАН)</t>
  </si>
  <si>
    <t>3.1.1.1.</t>
  </si>
  <si>
    <t>3.1.1.2.</t>
  </si>
  <si>
    <t>3.1.2.</t>
  </si>
  <si>
    <t>3.1.2.1.</t>
  </si>
  <si>
    <t>3.1.2.2.</t>
  </si>
  <si>
    <t>3.3.1.</t>
  </si>
  <si>
    <t>3.3.3.</t>
  </si>
  <si>
    <t>3.4.1.1.</t>
  </si>
  <si>
    <t>3.4.1.1.1.</t>
  </si>
  <si>
    <t>3.4.1.2.</t>
  </si>
  <si>
    <t>3.4.1.3.</t>
  </si>
  <si>
    <t>3.4.1.4.</t>
  </si>
  <si>
    <t>3.4.1.5.</t>
  </si>
  <si>
    <t>3.4.1.6.</t>
  </si>
  <si>
    <t>3.4.1.7.</t>
  </si>
  <si>
    <t>3.4.1.8.</t>
  </si>
  <si>
    <t>3.4.2.1.</t>
  </si>
  <si>
    <t>3.4.2.1.1.</t>
  </si>
  <si>
    <t>Обследование населения с целью выявления инфицированных вирусами иммунодефицита человека и гепатитов В и С</t>
  </si>
  <si>
    <t>3.4.2.1.2.</t>
  </si>
  <si>
    <t>Лечение ВИЧ-инфицированных</t>
  </si>
  <si>
    <t>3.4.2.1.3.</t>
  </si>
  <si>
    <t>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</si>
  <si>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3.4.2.2.</t>
  </si>
  <si>
    <t>Обследование населения с целью выявления туберкулеза, лечение больных туберкулезом, профилактические мероприятия</t>
  </si>
  <si>
    <t>Направление «Повышение доступности и качества специализированной, в том числе высокотехнологичной медицинской помощи»</t>
  </si>
  <si>
    <t>Создание региональных сосудистых центров</t>
  </si>
  <si>
    <t>Создание первичных сосудистых отделений</t>
  </si>
  <si>
    <t>Оснащение федеральных медицинских учреждений</t>
  </si>
  <si>
    <t>4.2.</t>
  </si>
  <si>
    <t>4.2.1.</t>
  </si>
  <si>
    <t>Оснащение учреждений здравоохранения, расположенных вдоль федеральных автомобильных дорог</t>
  </si>
  <si>
    <t>4.2.2.</t>
  </si>
  <si>
    <t>Поставка санитарного транспорта</t>
  </si>
  <si>
    <t>4.3.</t>
  </si>
  <si>
    <t>4.4.1.</t>
  </si>
  <si>
    <t>4.4.2.</t>
  </si>
  <si>
    <t>4.4.2.1.</t>
  </si>
  <si>
    <t>4.4.2.2.</t>
  </si>
  <si>
    <t>РАМН</t>
  </si>
  <si>
    <t>4.4.2.3.</t>
  </si>
  <si>
    <t xml:space="preserve">ФМБА России </t>
  </si>
  <si>
    <t>4.4.3.</t>
  </si>
  <si>
    <t>4.4.3.1.</t>
  </si>
  <si>
    <t>4.4.3.1.1.</t>
  </si>
  <si>
    <t>4.4.3.1.1.1.</t>
  </si>
  <si>
    <t>4.4.3.1.1.2.</t>
  </si>
  <si>
    <t>получили медицинскую помощь</t>
  </si>
  <si>
    <t>4.4.3.1.2</t>
  </si>
  <si>
    <t>4.4.3.1.2.1.</t>
  </si>
  <si>
    <t>4.4.3.1.2.2.</t>
  </si>
  <si>
    <t>4.5.</t>
  </si>
  <si>
    <t>4.5.1.</t>
  </si>
  <si>
    <t>Направление «Совершенствование медицинской помощи матерям и детям»</t>
  </si>
  <si>
    <t>5.1.</t>
  </si>
  <si>
    <t>5.1.1.</t>
  </si>
  <si>
    <t>5.1.2.</t>
  </si>
  <si>
    <t>5.1.3.</t>
  </si>
  <si>
    <t>5.1.3.1.</t>
  </si>
  <si>
    <t>5.1.3.2.</t>
  </si>
  <si>
    <t>5.2.</t>
  </si>
  <si>
    <t>Развитие сети перинатальных центров</t>
  </si>
  <si>
    <t>5.3.</t>
  </si>
  <si>
    <t>5.3.1.</t>
  </si>
  <si>
    <t>5.3.2.</t>
  </si>
  <si>
    <t>5.3.3.</t>
  </si>
  <si>
    <t>5.3.4.</t>
  </si>
  <si>
    <t>5.3.5.</t>
  </si>
  <si>
    <t>5.3.5.1.</t>
  </si>
  <si>
    <t>5.3.5.2.</t>
  </si>
  <si>
    <t>5.3.5.3.</t>
  </si>
  <si>
    <t>5.3.6.</t>
  </si>
  <si>
    <t>5.4.</t>
  </si>
  <si>
    <t>Сведения о параметрах реализации приоритетного национального проекта "Здоровье"</t>
  </si>
  <si>
    <t>Министерство здравоохранения и социального развития Российской Федерации</t>
  </si>
  <si>
    <t xml:space="preserve">
</t>
  </si>
  <si>
    <t>(фамилия, инициалы)</t>
  </si>
  <si>
    <t>Плановое значение
 на год</t>
  </si>
  <si>
    <t>плановое на 
год</t>
  </si>
  <si>
    <t>проц</t>
  </si>
  <si>
    <t>на 1000 родившихся живыми</t>
  </si>
  <si>
    <t>Заболеваемость острыми сосудистыми нарушениями головного мозга на фоне артериальной гипертонии</t>
  </si>
  <si>
    <t>Охват населения профилактическими осмотрами на туберкулез</t>
  </si>
  <si>
    <t>Показатель клинического излечения впервые выявленных больных туберкулезом</t>
  </si>
  <si>
    <t>Охват лечением больных туберкулезом, сочетанного с ВИЧ-инфекцией</t>
  </si>
  <si>
    <t>чел</t>
  </si>
  <si>
    <t>Количество штатных доноров крови и ее компонентов на 1000 человек</t>
  </si>
  <si>
    <t>1.32.</t>
  </si>
  <si>
    <t>1.33.</t>
  </si>
  <si>
    <t>1.34.</t>
  </si>
  <si>
    <t>1.35.</t>
  </si>
  <si>
    <t>Финансирование из федерального бюджета, государственных внебюджетных фондов, 
тыс руб</t>
  </si>
  <si>
    <t>ед</t>
  </si>
  <si>
    <t>тыс чел</t>
  </si>
  <si>
    <t>Численность участковых врачей-терапевтов, участковых врачей-педиатров, врачей общей (семейной) практики</t>
  </si>
  <si>
    <t>Численность медицинских сестер, работающих с названными врачами</t>
  </si>
  <si>
    <t>Численность работников фельдшерско-акушерских пунктов</t>
  </si>
  <si>
    <t>Численность работников скорой медицинской помощи</t>
  </si>
  <si>
    <t>3.3.2.</t>
  </si>
  <si>
    <t>Мероприятия, направленные на иммунизацию населения. Вакцинация (ревакцинация) против:</t>
  </si>
  <si>
    <t>млн  чел</t>
  </si>
  <si>
    <t>полиомиелита, в том числе</t>
  </si>
  <si>
    <t>гепатита В - детей, подростков, взрослых, не привитых ранее</t>
  </si>
  <si>
    <t>краснухи - детей до 14 лет, лиц до 25 лет, не привитых ранее</t>
  </si>
  <si>
    <t>гриппа - детей дошкольного возраста, учащихся, взрослых старше 60 лет, медработников и работников образовательных учреждений</t>
  </si>
  <si>
    <t>дифтерии, коклюша, столбняка - детей до 1 года, в возрасте 18 месяцев, 6 лет и 14 лет, взрослых в возрасте 25, 35, 45, 55 лет и старше</t>
  </si>
  <si>
    <t>кори и эпидемического паротита - дети в возрасте 1 года и 6 лет</t>
  </si>
  <si>
    <t>кори - взрослых до 35 лет</t>
  </si>
  <si>
    <t>туберкулеза - детей новорожденных и в возрасте 7 и 14 лет</t>
  </si>
  <si>
    <t>млн ед</t>
  </si>
  <si>
    <t>Оснащение онкологических диспансеров субъектов Российской Федерации</t>
  </si>
  <si>
    <t>Развитие новых высоких медицинских технологий, их внедрение и тиражирование в федеральных учреждениях здравоохранения в том числе:</t>
  </si>
  <si>
    <t>Количество учреждений службы крови, оснащаемых оборудованием по заготовке, переработке, хранению и обеспечению безопасности донорской крови и ее компонентов</t>
  </si>
  <si>
    <t>случаев на 1000 чел населения</t>
  </si>
  <si>
    <t>случаев на 100 тыс чел населения</t>
  </si>
  <si>
    <t>Реализация мероприятий, направленных на совершенствование оказания медицинской помощи больным с сосудистыми заболеваниями в учреждениях, оказывающих медицинскую помощь</t>
  </si>
  <si>
    <t>в федеральных учреждениях здравоохранения</t>
  </si>
  <si>
    <t>направлено в федеральные учреждения здравоохранения</t>
  </si>
  <si>
    <t>в учреждениях здравоохранения субъектов Российской Федерации и муниципальных образований</t>
  </si>
  <si>
    <t>направлено в  учреждения здравоохранения</t>
  </si>
  <si>
    <t>Наименование направления, показателя</t>
  </si>
  <si>
    <t>Строительство и ввод в эксплуатацию новых федеральных центров высоких медицинских технологий **</t>
  </si>
  <si>
    <t xml:space="preserve">Алтайский край                   </t>
  </si>
  <si>
    <t xml:space="preserve">Амурская область                </t>
  </si>
  <si>
    <t xml:space="preserve">Архангельская область           </t>
  </si>
  <si>
    <t>до 30.01.2008</t>
  </si>
  <si>
    <t xml:space="preserve">Астраханская область            </t>
  </si>
  <si>
    <t>2009 год</t>
  </si>
  <si>
    <t>до 30.01.2009</t>
  </si>
  <si>
    <t xml:space="preserve">Байконур                        </t>
  </si>
  <si>
    <t>I полугодие 2009 г.</t>
  </si>
  <si>
    <t>до 15.07.2007</t>
  </si>
  <si>
    <t xml:space="preserve">Белгородская область            </t>
  </si>
  <si>
    <t>II полугодие 2009 г.</t>
  </si>
  <si>
    <t>до 15.07.2008</t>
  </si>
  <si>
    <t xml:space="preserve">Брянская область                </t>
  </si>
  <si>
    <t>I квартал 2009 г.</t>
  </si>
  <si>
    <t>до 15.04.2007</t>
  </si>
  <si>
    <t xml:space="preserve">Владимирская область            </t>
  </si>
  <si>
    <t>II квартал 2009 г.</t>
  </si>
  <si>
    <t>до 15.10.2007</t>
  </si>
  <si>
    <t xml:space="preserve">Волгоградская область           </t>
  </si>
  <si>
    <t>III квартал 2009 г.</t>
  </si>
  <si>
    <t>до 15.04.2008</t>
  </si>
  <si>
    <t xml:space="preserve">Вологодская область             </t>
  </si>
  <si>
    <t>IV квартал 2009 г.</t>
  </si>
  <si>
    <t>до 15.10.2008</t>
  </si>
  <si>
    <t xml:space="preserve">Воронежская область             </t>
  </si>
  <si>
    <t>январь 2009 г.</t>
  </si>
  <si>
    <t>до 05.02.2007</t>
  </si>
  <si>
    <t xml:space="preserve">г. Москва                       </t>
  </si>
  <si>
    <t>февраль 2009 г.</t>
  </si>
  <si>
    <t>до 05.03.2007</t>
  </si>
  <si>
    <t xml:space="preserve">г. Санкт-Петербург              </t>
  </si>
  <si>
    <t>март 2009 г.</t>
  </si>
  <si>
    <t>до 05.04.2007</t>
  </si>
  <si>
    <t xml:space="preserve">Еврейская автономная область    </t>
  </si>
  <si>
    <t>апрель 2009 г.</t>
  </si>
  <si>
    <t>до 05.05.2007</t>
  </si>
  <si>
    <t xml:space="preserve">Забайкальский край              </t>
  </si>
  <si>
    <t>май 2009 г.</t>
  </si>
  <si>
    <t>до 05.06.2007</t>
  </si>
  <si>
    <t xml:space="preserve">Ивановская область              </t>
  </si>
  <si>
    <t>июнь 2009 г.</t>
  </si>
  <si>
    <t>до 05.07.2007</t>
  </si>
  <si>
    <t xml:space="preserve">Иркутская область               </t>
  </si>
  <si>
    <t>июль 2009 г.</t>
  </si>
  <si>
    <t>до 05.08.2007</t>
  </si>
  <si>
    <t xml:space="preserve">Кабардино-Балкарская Республика </t>
  </si>
  <si>
    <t>август 2009 г.</t>
  </si>
  <si>
    <t>до 05.09.2007</t>
  </si>
  <si>
    <t xml:space="preserve">Калининградская область         </t>
  </si>
  <si>
    <t>сентябрь 2009 г.</t>
  </si>
  <si>
    <t>до 05.10.2007</t>
  </si>
  <si>
    <t xml:space="preserve">Калужская область               </t>
  </si>
  <si>
    <t>октябрь 2009 г.</t>
  </si>
  <si>
    <t>до 05.11.2007</t>
  </si>
  <si>
    <t xml:space="preserve">Камчатский край                 </t>
  </si>
  <si>
    <t>ноябрь 2009 г.</t>
  </si>
  <si>
    <t>до 05.12.2007</t>
  </si>
  <si>
    <t xml:space="preserve">Карачаево-Черкесская Республика </t>
  </si>
  <si>
    <t>декабрь 2009 г.</t>
  </si>
  <si>
    <t>до 05.01.2008</t>
  </si>
  <si>
    <t xml:space="preserve">Кемеровская область             </t>
  </si>
  <si>
    <t>до 05.02.2008</t>
  </si>
  <si>
    <t xml:space="preserve">Кировская область               </t>
  </si>
  <si>
    <t>до 05.03.2008</t>
  </si>
  <si>
    <t xml:space="preserve">Костромская область             </t>
  </si>
  <si>
    <t>до 05.04.2008</t>
  </si>
  <si>
    <t xml:space="preserve">Краснодарский край              </t>
  </si>
  <si>
    <t>до 05.05.2008</t>
  </si>
  <si>
    <t xml:space="preserve">Красноярский край               </t>
  </si>
  <si>
    <t>до 05.06.2008</t>
  </si>
  <si>
    <t xml:space="preserve">Курганская область              </t>
  </si>
  <si>
    <t>до 05.07.2008</t>
  </si>
  <si>
    <t xml:space="preserve">Курская область                 </t>
  </si>
  <si>
    <t>до 05.08.2008</t>
  </si>
  <si>
    <t xml:space="preserve">Ленинградская область           </t>
  </si>
  <si>
    <t>до 05.09.2008</t>
  </si>
  <si>
    <t xml:space="preserve">Липецкая область                </t>
  </si>
  <si>
    <t>до 05.10.2008</t>
  </si>
  <si>
    <t xml:space="preserve">Магаданская область             </t>
  </si>
  <si>
    <t>до 05.11.2008</t>
  </si>
  <si>
    <t xml:space="preserve">Московская область              </t>
  </si>
  <si>
    <t>до 05.12.2008</t>
  </si>
  <si>
    <t xml:space="preserve">Мурманская область              </t>
  </si>
  <si>
    <t>до 05.01.2009</t>
  </si>
  <si>
    <t xml:space="preserve">Нижегородская область           </t>
  </si>
  <si>
    <t xml:space="preserve">Новгородская область            </t>
  </si>
  <si>
    <t>на 1 января</t>
  </si>
  <si>
    <t>2009 г.</t>
  </si>
  <si>
    <t>2010 г.</t>
  </si>
  <si>
    <t xml:space="preserve">Новосибирская область           </t>
  </si>
  <si>
    <t xml:space="preserve">на 1 февраля </t>
  </si>
  <si>
    <t>2011 г.</t>
  </si>
  <si>
    <t xml:space="preserve">Омская область                  </t>
  </si>
  <si>
    <t>на 1 марта</t>
  </si>
  <si>
    <t xml:space="preserve">Оренбургская область            </t>
  </si>
  <si>
    <t>на 1 апреля</t>
  </si>
  <si>
    <t xml:space="preserve">Орловская область               </t>
  </si>
  <si>
    <t>на 1 мая</t>
  </si>
  <si>
    <t xml:space="preserve">Пензенская область              </t>
  </si>
  <si>
    <t>на 1 июня</t>
  </si>
  <si>
    <t>на 1 октября</t>
  </si>
  <si>
    <t xml:space="preserve">Пермский край                   </t>
  </si>
  <si>
    <t>на 1 июля</t>
  </si>
  <si>
    <t xml:space="preserve">Приморский край                 </t>
  </si>
  <si>
    <t>на 1 августа</t>
  </si>
  <si>
    <t xml:space="preserve">Псковская область               </t>
  </si>
  <si>
    <t>на 1 сентября</t>
  </si>
  <si>
    <t xml:space="preserve">Республика Адыгея               </t>
  </si>
  <si>
    <t xml:space="preserve">Республика Алтай                </t>
  </si>
  <si>
    <t>на 1 ноября</t>
  </si>
  <si>
    <t xml:space="preserve">Республика Башкортостан         </t>
  </si>
  <si>
    <t>на 1 декабря</t>
  </si>
  <si>
    <t xml:space="preserve">Республика Бурятия              </t>
  </si>
  <si>
    <t xml:space="preserve">Республика Дагестан             </t>
  </si>
  <si>
    <t xml:space="preserve">Республика Ингушетия            </t>
  </si>
  <si>
    <t xml:space="preserve">Республика Калмыкия             </t>
  </si>
  <si>
    <t xml:space="preserve">Республика Карелия              </t>
  </si>
  <si>
    <t xml:space="preserve">Республика Коми                 </t>
  </si>
  <si>
    <t xml:space="preserve">Республика Марий Эл             </t>
  </si>
  <si>
    <t xml:space="preserve">Республика Мордовия             </t>
  </si>
  <si>
    <t xml:space="preserve">Республика Саха (Якутия)        </t>
  </si>
  <si>
    <t>Республика Северная Осетия-Алания</t>
  </si>
  <si>
    <t xml:space="preserve">Республика Татарстан            </t>
  </si>
  <si>
    <t xml:space="preserve">Республика Тыва                 </t>
  </si>
  <si>
    <t xml:space="preserve">Республика Хакасия              </t>
  </si>
  <si>
    <t xml:space="preserve">Ростовская область              </t>
  </si>
  <si>
    <t xml:space="preserve">Рязанская область               </t>
  </si>
  <si>
    <t xml:space="preserve">Самарская область               </t>
  </si>
  <si>
    <t xml:space="preserve">Саратовская область             </t>
  </si>
  <si>
    <t xml:space="preserve">Сахалинская область             </t>
  </si>
  <si>
    <t xml:space="preserve">Свердловская область            </t>
  </si>
  <si>
    <t xml:space="preserve">Смоленская область              </t>
  </si>
  <si>
    <t xml:space="preserve">Ставропольский край             </t>
  </si>
  <si>
    <t xml:space="preserve">Тамбовская область              </t>
  </si>
  <si>
    <t xml:space="preserve">Тверская область                </t>
  </si>
  <si>
    <t xml:space="preserve">Томская область                 </t>
  </si>
  <si>
    <t xml:space="preserve">Тульская область                </t>
  </si>
  <si>
    <t xml:space="preserve">Тюменская область               </t>
  </si>
  <si>
    <t xml:space="preserve">Удмуртская Республика           </t>
  </si>
  <si>
    <t xml:space="preserve">Ульяновская область             </t>
  </si>
  <si>
    <t xml:space="preserve">Хабаровский край                </t>
  </si>
  <si>
    <t xml:space="preserve">Челябинская область             </t>
  </si>
  <si>
    <t xml:space="preserve">Чеченская Республика            </t>
  </si>
  <si>
    <t xml:space="preserve">Чувашская Республика            </t>
  </si>
  <si>
    <t xml:space="preserve">Чукотский автономный округ      </t>
  </si>
  <si>
    <t xml:space="preserve">Ярославская область             </t>
  </si>
  <si>
    <t>№ раздела, подраздела</t>
  </si>
  <si>
    <t>Форма ПФ  (годовая)</t>
  </si>
  <si>
    <t>(отчетная дата)</t>
  </si>
  <si>
    <t>Министр здравоохранения и социального развития Российской Федерации</t>
  </si>
  <si>
    <t>на 1 января 2010 г.</t>
  </si>
  <si>
    <t>на 1 января 2011 г.</t>
  </si>
  <si>
    <t>на 1 января 2012 г.</t>
  </si>
  <si>
    <t>случаев на 100 тыс чел
населения</t>
  </si>
  <si>
    <t>Информационная поддержка и управление проектом</t>
  </si>
  <si>
    <t xml:space="preserve">Численность граждан, которым оказана высокотехнологичная медицинская помощь </t>
  </si>
  <si>
    <t>Численность детей, обследованных на адреногенитальный синдром</t>
  </si>
  <si>
    <t>Численность детей, обследованных на галактоземию</t>
  </si>
  <si>
    <t>Численность детей, обследованных на муковисцидоз</t>
  </si>
  <si>
    <t>Численность детей, прошедших аудиологический скрининг</t>
  </si>
  <si>
    <t>Гр. 6               п. 3.1.1</t>
  </si>
  <si>
    <t>Гр. 7
3.1.1.</t>
  </si>
  <si>
    <t>4.4.3., 4.4.3.1.1.</t>
  </si>
  <si>
    <t>5.1.1.
5.1.2.</t>
  </si>
  <si>
    <t xml:space="preserve">В графах 5 и 7 представлены оперативные данные Фонда социального страхования Российской Федерации. Окончательный расчет  будет произведен в 1 квартале 2010 года. </t>
  </si>
  <si>
    <t xml:space="preserve">В графе 5 указаны 3 фактически введенных центра в эксплуатацию: «Федеральный центр сердечно-сосудистой хирургии Федерального агентства по здравоохранению и социальному развитию» (г. Пенза), «Федеральный центр травматологии ортопедии и эндопротезирования Федерального агентства по здравоохранению и социальному развитию» с (г. Чебоксары), «Федеральный центр сердечно-сосудистой хирургии Федерального агентства по здравоохранению и социальному развитию» (г. Астрахань). </t>
  </si>
  <si>
    <t xml:space="preserve">4.4.3.1
4.4.3.1.1.2.
</t>
  </si>
  <si>
    <t>В графе 6  информация указана без учета изменений объема финансового обеспечения  данных мероприятий в соответствии с Федеральным законом от 24.11.2008 г. № 204-ФЗ «О федеральном бюджете на 2009 год и на плановый период 2010 и 2011 годов (в ред. Федерального закона от 03.10.2009 № 230-ФЗ). Объем финансового обеспечения информационной поддержки и управления проектом составил 145 407,7 тыс. рублей.</t>
  </si>
  <si>
    <t>Графа 4 - в соответствии с планами-графиками, утвержденными субъектами Российской Федерации число детей, подлежащих диспансеризации в 2009 году составляет 365 888 человек. 
В графе 6 информация указана без учета переходящих остатков средств 2008 года Федерального фонда обязательного медицинского страхования в сумме 333 146,500 тыс.рублей. В графе 7 представлена информация Федерального фонда обязательного медицинского страхования  с учетом завершения расчетов за 2008 год  в сумме 16 968,600 тыс.рублей.</t>
  </si>
  <si>
    <t>В графе 5 представлена  информация ФМБА России  по состоянию на 01.01.2009 г. В нстоящее время осуществляется сбор и анализ материалов, результаты которых будут представлены к 01.04.2010 года.</t>
  </si>
  <si>
    <t>относительная величина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</si>
</sst>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000000"/>
    <numFmt numFmtId="196" formatCode="0.000000"/>
    <numFmt numFmtId="197" formatCode="_-* #,##0.0_р_._-;\-* #,##0.0_р_._-;_-* &quot;-&quot;?_р_._-;_-@_-"/>
    <numFmt numFmtId="198" formatCode="d/m;@"/>
    <numFmt numFmtId="199" formatCode="dd/mm/yy"/>
    <numFmt numFmtId="200" formatCode="#,##0_р_."/>
    <numFmt numFmtId="201" formatCode="_(* #,##0&quot;млн.&quot;_);_(* \(#,##0\)&quot;млн.&quot;;_(&quot;млн.&quot;* &quot;-&quot;??_);_(@_)"/>
    <numFmt numFmtId="202" formatCode="_(* #,##0&quot;млн.&quot;_);_(* \(#,##0\)&quot;млн.&quot;;_(&quot;млн.&quot;* &quot;-&quot;_);_(@_)"/>
    <numFmt numFmtId="203" formatCode="_(* #,##0_);_(* \(#,##0\);_(* &quot;-&quot;??_);_(@_)"/>
    <numFmt numFmtId="204" formatCode="#,##0.00_ ;\-#,##0.00\ "/>
    <numFmt numFmtId="205" formatCode="#,##0.00;[Red]\-#,##0.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4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4" fillId="22" borderId="10" xfId="0" applyNumberFormat="1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top" wrapText="1"/>
      <protection/>
    </xf>
    <xf numFmtId="0" fontId="4" fillId="22" borderId="10" xfId="0" applyNumberFormat="1" applyFont="1" applyFill="1" applyBorder="1" applyAlignment="1" applyProtection="1">
      <alignment horizontal="left" vertical="top" wrapText="1" indent="1"/>
      <protection/>
    </xf>
    <xf numFmtId="0" fontId="4" fillId="22" borderId="10" xfId="0" applyFont="1" applyFill="1" applyBorder="1" applyAlignment="1" applyProtection="1">
      <alignment horizontal="center" vertical="center" wrapText="1"/>
      <protection/>
    </xf>
    <xf numFmtId="0" fontId="4" fillId="22" borderId="10" xfId="0" applyNumberFormat="1" applyFont="1" applyFill="1" applyBorder="1" applyAlignment="1" applyProtection="1">
      <alignment horizontal="left" vertical="top" wrapText="1" indent="2"/>
      <protection/>
    </xf>
    <xf numFmtId="0" fontId="4" fillId="22" borderId="10" xfId="0" applyFont="1" applyFill="1" applyBorder="1" applyAlignment="1" applyProtection="1">
      <alignment horizontal="left" vertical="top" wrapText="1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 applyProtection="1">
      <alignment horizontal="left"/>
      <protection/>
    </xf>
    <xf numFmtId="16" fontId="4" fillId="22" borderId="10" xfId="0" applyNumberFormat="1" applyFont="1" applyFill="1" applyBorder="1" applyAlignment="1" applyProtection="1">
      <alignment horizontal="center" vertical="top"/>
      <protection/>
    </xf>
    <xf numFmtId="0" fontId="4" fillId="22" borderId="10" xfId="0" applyFont="1" applyFill="1" applyBorder="1" applyAlignment="1" applyProtection="1">
      <alignment horizontal="center" vertical="top" wrapText="1"/>
      <protection/>
    </xf>
    <xf numFmtId="0" fontId="4" fillId="22" borderId="10" xfId="0" applyFont="1" applyFill="1" applyBorder="1" applyAlignment="1" applyProtection="1">
      <alignment horizontal="left" vertical="top" wrapText="1" indent="1"/>
      <protection/>
    </xf>
    <xf numFmtId="0" fontId="4" fillId="22" borderId="10" xfId="0" applyFont="1" applyFill="1" applyBorder="1" applyAlignment="1" applyProtection="1">
      <alignment horizontal="left" vertical="top" wrapText="1" indent="2"/>
      <protection/>
    </xf>
    <xf numFmtId="0" fontId="4" fillId="22" borderId="10" xfId="0" applyFont="1" applyFill="1" applyBorder="1" applyAlignment="1" applyProtection="1">
      <alignment horizontal="left" vertical="top" wrapText="1" indent="3"/>
      <protection/>
    </xf>
    <xf numFmtId="0" fontId="9" fillId="24" borderId="0" xfId="0" applyFont="1" applyFill="1" applyBorder="1" applyAlignment="1" applyProtection="1">
      <alignment vertical="center" wrapText="1"/>
      <protection/>
    </xf>
    <xf numFmtId="1" fontId="7" fillId="24" borderId="12" xfId="0" applyNumberFormat="1" applyFont="1" applyFill="1" applyBorder="1" applyAlignment="1" applyProtection="1">
      <alignment horizontal="center" vertical="top" wrapText="1"/>
      <protection/>
    </xf>
    <xf numFmtId="17" fontId="4" fillId="22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2" borderId="10" xfId="0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" fontId="4" fillId="22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4" fillId="22" borderId="10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left" vertical="top" wrapText="1" indent="4"/>
      <protection/>
    </xf>
    <xf numFmtId="173" fontId="6" fillId="24" borderId="10" xfId="0" applyNumberFormat="1" applyFont="1" applyFill="1" applyBorder="1" applyAlignment="1" applyProtection="1">
      <alignment horizontal="center" vertical="center" wrapText="1"/>
      <protection/>
    </xf>
    <xf numFmtId="173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 applyProtection="1">
      <alignment horizontal="left" vertical="top" wrapText="1"/>
      <protection/>
    </xf>
    <xf numFmtId="0" fontId="4" fillId="25" borderId="10" xfId="0" applyFont="1" applyFill="1" applyBorder="1" applyAlignment="1" applyProtection="1">
      <alignment horizontal="left"/>
      <protection/>
    </xf>
    <xf numFmtId="173" fontId="4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69" fontId="4" fillId="24" borderId="10" xfId="0" applyNumberFormat="1" applyFont="1" applyFill="1" applyBorder="1" applyAlignment="1" applyProtection="1">
      <alignment horizontal="center" vertical="center" wrapText="1"/>
      <protection/>
    </xf>
    <xf numFmtId="16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10" xfId="0" applyNumberFormat="1" applyFont="1" applyFill="1" applyBorder="1" applyAlignment="1" applyProtection="1">
      <alignment horizontal="center" vertical="center" wrapText="1"/>
      <protection/>
    </xf>
    <xf numFmtId="174" fontId="4" fillId="2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3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173" fontId="4" fillId="24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 applyProtection="1">
      <alignment horizontal="center" vertical="top" wrapText="1"/>
      <protection/>
    </xf>
    <xf numFmtId="16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92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6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justify" vertical="top" wrapText="1"/>
    </xf>
    <xf numFmtId="0" fontId="3" fillId="25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top" wrapText="1"/>
    </xf>
    <xf numFmtId="0" fontId="10" fillId="24" borderId="0" xfId="53" applyFont="1" applyFill="1" applyBorder="1" applyAlignment="1" applyProtection="1">
      <alignment horizont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7" fillId="24" borderId="0" xfId="53" applyFont="1" applyFill="1" applyBorder="1" applyAlignment="1" applyProtection="1">
      <alignment horizontal="right" wrapText="1"/>
      <protection/>
    </xf>
    <xf numFmtId="0" fontId="6" fillId="22" borderId="10" xfId="0" applyFont="1" applyFill="1" applyBorder="1" applyAlignment="1" applyProtection="1">
      <alignment horizontal="left" vertical="top" wrapText="1"/>
      <protection/>
    </xf>
    <xf numFmtId="0" fontId="11" fillId="24" borderId="0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left" vertical="top" wrapText="1"/>
      <protection/>
    </xf>
    <xf numFmtId="173" fontId="7" fillId="24" borderId="12" xfId="0" applyNumberFormat="1" applyFont="1" applyFill="1" applyBorder="1" applyAlignment="1" applyProtection="1">
      <alignment horizontal="center" vertical="top" wrapText="1"/>
      <protection/>
    </xf>
    <xf numFmtId="0" fontId="3" fillId="6" borderId="13" xfId="0" applyFont="1" applyFill="1" applyBorder="1" applyAlignment="1">
      <alignment horizontal="justify" vertical="top" wrapText="1"/>
    </xf>
    <xf numFmtId="0" fontId="3" fillId="6" borderId="14" xfId="0" applyFont="1" applyFill="1" applyBorder="1" applyAlignment="1">
      <alignment horizontal="justify" vertical="top" wrapText="1"/>
    </xf>
    <xf numFmtId="0" fontId="3" fillId="6" borderId="15" xfId="0" applyFont="1" applyFill="1" applyBorder="1" applyAlignment="1">
      <alignment horizontal="justify" vertical="top" wrapText="1"/>
    </xf>
    <xf numFmtId="0" fontId="4" fillId="22" borderId="10" xfId="0" applyNumberFormat="1" applyFont="1" applyFill="1" applyBorder="1" applyAlignment="1" applyProtection="1">
      <alignment horizontal="left" vertical="top" wrapText="1" indent="1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10" fillId="24" borderId="12" xfId="0" applyFont="1" applyFill="1" applyBorder="1" applyAlignment="1" applyProtection="1">
      <alignment horizontal="left" wrapText="1"/>
      <protection/>
    </xf>
    <xf numFmtId="0" fontId="6" fillId="22" borderId="10" xfId="0" applyFont="1" applyFill="1" applyBorder="1" applyAlignment="1" applyProtection="1">
      <alignment horizontal="left" vertical="top"/>
      <protection/>
    </xf>
    <xf numFmtId="0" fontId="4" fillId="22" borderId="10" xfId="0" applyFont="1" applyFill="1" applyBorder="1" applyAlignment="1" applyProtection="1">
      <alignment horizontal="left" vertical="top" wrapText="1" indent="1"/>
      <protection/>
    </xf>
    <xf numFmtId="0" fontId="3" fillId="24" borderId="10" xfId="0" applyFont="1" applyFill="1" applyBorder="1" applyAlignment="1" applyProtection="1">
      <alignment horizontal="left" vertical="top" wrapText="1"/>
      <protection/>
    </xf>
    <xf numFmtId="0" fontId="3" fillId="6" borderId="13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left" vertical="top" wrapText="1"/>
    </xf>
    <xf numFmtId="0" fontId="3" fillId="6" borderId="1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</xdr:row>
      <xdr:rowOff>9525</xdr:rowOff>
    </xdr:from>
    <xdr:to>
      <xdr:col>4</xdr:col>
      <xdr:colOff>371475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4953000" y="13906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zoomScale="70" zoomScaleNormal="85" zoomScaleSheetLayoutView="70" zoomScalePageLayoutView="0" workbookViewId="0" topLeftCell="A1">
      <pane ySplit="9" topLeftCell="BM10" activePane="bottomLeft" state="frozen"/>
      <selection pane="topLeft" activeCell="K1" sqref="K1"/>
      <selection pane="bottomLeft" activeCell="D27" sqref="D27"/>
    </sheetView>
  </sheetViews>
  <sheetFormatPr defaultColWidth="9.00390625" defaultRowHeight="12.75"/>
  <cols>
    <col min="1" max="1" width="12.375" style="26" customWidth="1"/>
    <col min="2" max="2" width="45.625" style="26" customWidth="1"/>
    <col min="3" max="3" width="16.50390625" style="26" customWidth="1"/>
    <col min="4" max="6" width="23.625" style="26" customWidth="1"/>
    <col min="7" max="7" width="21.125" style="26" customWidth="1"/>
    <col min="8" max="16384" width="9.125" style="26" customWidth="1"/>
  </cols>
  <sheetData>
    <row r="1" spans="1:7" ht="18.75" customHeight="1">
      <c r="A1" s="75" t="s">
        <v>450</v>
      </c>
      <c r="B1" s="75"/>
      <c r="C1" s="75"/>
      <c r="D1" s="75"/>
      <c r="E1" s="75"/>
      <c r="F1" s="75"/>
      <c r="G1" s="75"/>
    </row>
    <row r="2" spans="1:7" ht="25.5" customHeight="1">
      <c r="A2" s="73" t="s">
        <v>253</v>
      </c>
      <c r="B2" s="73"/>
      <c r="C2" s="73"/>
      <c r="D2" s="73"/>
      <c r="E2" s="73"/>
      <c r="F2" s="73"/>
      <c r="G2" s="73"/>
    </row>
    <row r="3" spans="1:7" ht="35.25" customHeight="1">
      <c r="A3" s="73" t="s">
        <v>254</v>
      </c>
      <c r="B3" s="73"/>
      <c r="C3" s="73"/>
      <c r="D3" s="73"/>
      <c r="E3" s="73"/>
      <c r="F3" s="73"/>
      <c r="G3" s="73"/>
    </row>
    <row r="4" spans="1:7" ht="29.25" customHeight="1">
      <c r="A4" s="77" t="s">
        <v>453</v>
      </c>
      <c r="B4" s="77"/>
      <c r="C4" s="77"/>
      <c r="D4" s="77"/>
      <c r="E4" s="77"/>
      <c r="F4" s="77"/>
      <c r="G4" s="77"/>
    </row>
    <row r="5" spans="1:7" ht="15" customHeight="1">
      <c r="A5" s="84" t="s">
        <v>451</v>
      </c>
      <c r="B5" s="84"/>
      <c r="C5" s="84"/>
      <c r="D5" s="84"/>
      <c r="E5" s="84"/>
      <c r="F5" s="84"/>
      <c r="G5" s="84"/>
    </row>
    <row r="6" spans="1:7" ht="25.5" customHeight="1">
      <c r="A6" s="27"/>
      <c r="B6" s="27"/>
      <c r="C6" s="27"/>
      <c r="D6" s="27"/>
      <c r="E6" s="27"/>
      <c r="F6" s="27"/>
      <c r="G6" s="27"/>
    </row>
    <row r="7" spans="1:7" ht="62.25" customHeight="1">
      <c r="A7" s="74" t="s">
        <v>449</v>
      </c>
      <c r="B7" s="74" t="s">
        <v>300</v>
      </c>
      <c r="C7" s="74" t="s">
        <v>61</v>
      </c>
      <c r="D7" s="74" t="s">
        <v>257</v>
      </c>
      <c r="E7" s="74" t="s">
        <v>62</v>
      </c>
      <c r="F7" s="74" t="s">
        <v>271</v>
      </c>
      <c r="G7" s="74"/>
    </row>
    <row r="8" spans="1:7" ht="48" customHeight="1">
      <c r="A8" s="74"/>
      <c r="B8" s="74"/>
      <c r="C8" s="74"/>
      <c r="D8" s="74"/>
      <c r="E8" s="74"/>
      <c r="F8" s="28" t="s">
        <v>258</v>
      </c>
      <c r="G8" s="28" t="s">
        <v>59</v>
      </c>
    </row>
    <row r="9" spans="1:7" ht="15">
      <c r="A9" s="2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15.75" customHeight="1">
      <c r="A10" s="7" t="s">
        <v>53</v>
      </c>
      <c r="B10" s="76" t="s">
        <v>134</v>
      </c>
      <c r="C10" s="78"/>
      <c r="D10" s="78"/>
      <c r="E10" s="78"/>
      <c r="F10" s="78"/>
      <c r="G10" s="78"/>
    </row>
    <row r="11" spans="1:7" s="29" customFormat="1" ht="39" customHeight="1">
      <c r="A11" s="15" t="s">
        <v>83</v>
      </c>
      <c r="B11" s="11" t="s">
        <v>135</v>
      </c>
      <c r="C11" s="9" t="s">
        <v>259</v>
      </c>
      <c r="D11" s="40" t="s">
        <v>30</v>
      </c>
      <c r="E11" s="69">
        <v>45.2</v>
      </c>
      <c r="F11" s="40" t="s">
        <v>30</v>
      </c>
      <c r="G11" s="40" t="s">
        <v>30</v>
      </c>
    </row>
    <row r="12" spans="1:7" ht="36" customHeight="1">
      <c r="A12" s="15" t="s">
        <v>136</v>
      </c>
      <c r="B12" s="11" t="s">
        <v>137</v>
      </c>
      <c r="C12" s="9" t="s">
        <v>259</v>
      </c>
      <c r="D12" s="40" t="s">
        <v>30</v>
      </c>
      <c r="E12" s="69">
        <v>45.2</v>
      </c>
      <c r="F12" s="40" t="s">
        <v>30</v>
      </c>
      <c r="G12" s="40" t="s">
        <v>30</v>
      </c>
    </row>
    <row r="13" spans="1:7" ht="39.75" customHeight="1">
      <c r="A13" s="14" t="s">
        <v>138</v>
      </c>
      <c r="B13" s="11" t="s">
        <v>139</v>
      </c>
      <c r="C13" s="9" t="s">
        <v>259</v>
      </c>
      <c r="D13" s="40" t="s">
        <v>30</v>
      </c>
      <c r="E13" s="69">
        <v>55.6</v>
      </c>
      <c r="F13" s="40" t="s">
        <v>30</v>
      </c>
      <c r="G13" s="40" t="s">
        <v>30</v>
      </c>
    </row>
    <row r="14" spans="1:7" ht="36.75" customHeight="1">
      <c r="A14" s="15" t="s">
        <v>140</v>
      </c>
      <c r="B14" s="11" t="s">
        <v>63</v>
      </c>
      <c r="C14" s="9" t="s">
        <v>92</v>
      </c>
      <c r="D14" s="41">
        <v>3.8</v>
      </c>
      <c r="E14" s="68">
        <v>0</v>
      </c>
      <c r="F14" s="40" t="s">
        <v>30</v>
      </c>
      <c r="G14" s="40" t="s">
        <v>30</v>
      </c>
    </row>
    <row r="15" spans="1:7" ht="21.75" customHeight="1">
      <c r="A15" s="15" t="s">
        <v>141</v>
      </c>
      <c r="B15" s="11" t="s">
        <v>64</v>
      </c>
      <c r="C15" s="9" t="s">
        <v>259</v>
      </c>
      <c r="D15" s="41">
        <v>47</v>
      </c>
      <c r="E15" s="68">
        <v>0</v>
      </c>
      <c r="F15" s="40" t="s">
        <v>30</v>
      </c>
      <c r="G15" s="40" t="s">
        <v>30</v>
      </c>
    </row>
    <row r="16" spans="1:7" ht="50.25" customHeight="1">
      <c r="A16" s="14" t="s">
        <v>142</v>
      </c>
      <c r="B16" s="11" t="s">
        <v>91</v>
      </c>
      <c r="C16" s="9" t="s">
        <v>293</v>
      </c>
      <c r="D16" s="43">
        <v>13.4</v>
      </c>
      <c r="E16" s="44">
        <v>14.2</v>
      </c>
      <c r="F16" s="40" t="s">
        <v>30</v>
      </c>
      <c r="G16" s="40" t="s">
        <v>30</v>
      </c>
    </row>
    <row r="17" spans="1:7" ht="46.5">
      <c r="A17" s="15" t="s">
        <v>143</v>
      </c>
      <c r="B17" s="11" t="s">
        <v>80</v>
      </c>
      <c r="C17" s="9" t="s">
        <v>94</v>
      </c>
      <c r="D17" s="43">
        <v>21</v>
      </c>
      <c r="E17" s="69">
        <v>20.7</v>
      </c>
      <c r="F17" s="40" t="s">
        <v>30</v>
      </c>
      <c r="G17" s="40" t="s">
        <v>30</v>
      </c>
    </row>
    <row r="18" spans="1:7" ht="50.25" customHeight="1">
      <c r="A18" s="15" t="s">
        <v>144</v>
      </c>
      <c r="B18" s="11" t="s">
        <v>81</v>
      </c>
      <c r="C18" s="9" t="s">
        <v>260</v>
      </c>
      <c r="D18" s="43">
        <v>9</v>
      </c>
      <c r="E18" s="44">
        <v>8.2</v>
      </c>
      <c r="F18" s="40" t="s">
        <v>30</v>
      </c>
      <c r="G18" s="40" t="s">
        <v>30</v>
      </c>
    </row>
    <row r="19" spans="1:7" ht="46.5">
      <c r="A19" s="14" t="s">
        <v>145</v>
      </c>
      <c r="B19" s="11" t="s">
        <v>66</v>
      </c>
      <c r="C19" s="9" t="s">
        <v>294</v>
      </c>
      <c r="D19" s="43">
        <v>822</v>
      </c>
      <c r="E19" s="44">
        <v>797.3</v>
      </c>
      <c r="F19" s="40" t="s">
        <v>30</v>
      </c>
      <c r="G19" s="40" t="s">
        <v>30</v>
      </c>
    </row>
    <row r="20" spans="1:7" ht="46.5">
      <c r="A20" s="6" t="s">
        <v>146</v>
      </c>
      <c r="B20" s="11" t="s">
        <v>73</v>
      </c>
      <c r="C20" s="9" t="s">
        <v>294</v>
      </c>
      <c r="D20" s="43">
        <v>275.6</v>
      </c>
      <c r="E20" s="44">
        <v>262.5</v>
      </c>
      <c r="F20" s="40" t="s">
        <v>30</v>
      </c>
      <c r="G20" s="40" t="s">
        <v>30</v>
      </c>
    </row>
    <row r="21" spans="1:7" ht="46.5" customHeight="1">
      <c r="A21" s="14" t="s">
        <v>147</v>
      </c>
      <c r="B21" s="11" t="s">
        <v>261</v>
      </c>
      <c r="C21" s="9" t="s">
        <v>294</v>
      </c>
      <c r="D21" s="43">
        <v>5405</v>
      </c>
      <c r="E21" s="69">
        <v>0</v>
      </c>
      <c r="F21" s="40" t="s">
        <v>30</v>
      </c>
      <c r="G21" s="40" t="s">
        <v>30</v>
      </c>
    </row>
    <row r="22" spans="1:7" ht="46.5">
      <c r="A22" s="14" t="s">
        <v>148</v>
      </c>
      <c r="B22" s="11" t="s">
        <v>74</v>
      </c>
      <c r="C22" s="9" t="s">
        <v>294</v>
      </c>
      <c r="D22" s="43">
        <v>368.5</v>
      </c>
      <c r="E22" s="44">
        <v>409.1</v>
      </c>
      <c r="F22" s="40" t="s">
        <v>30</v>
      </c>
      <c r="G22" s="40" t="s">
        <v>30</v>
      </c>
    </row>
    <row r="23" spans="1:7" ht="46.5">
      <c r="A23" s="14" t="s">
        <v>149</v>
      </c>
      <c r="B23" s="11" t="s">
        <v>76</v>
      </c>
      <c r="C23" s="9" t="s">
        <v>294</v>
      </c>
      <c r="D23" s="43">
        <v>201</v>
      </c>
      <c r="E23" s="44">
        <v>205.7</v>
      </c>
      <c r="F23" s="40" t="s">
        <v>30</v>
      </c>
      <c r="G23" s="40" t="s">
        <v>30</v>
      </c>
    </row>
    <row r="24" spans="1:7" s="30" customFormat="1" ht="46.5">
      <c r="A24" s="14" t="s">
        <v>150</v>
      </c>
      <c r="B24" s="11" t="s">
        <v>75</v>
      </c>
      <c r="C24" s="9" t="s">
        <v>294</v>
      </c>
      <c r="D24" s="43">
        <v>22.4</v>
      </c>
      <c r="E24" s="44">
        <v>21.2</v>
      </c>
      <c r="F24" s="40" t="s">
        <v>30</v>
      </c>
      <c r="G24" s="40" t="s">
        <v>30</v>
      </c>
    </row>
    <row r="25" spans="1:7" ht="46.5">
      <c r="A25" s="14" t="s">
        <v>151</v>
      </c>
      <c r="B25" s="11" t="s">
        <v>88</v>
      </c>
      <c r="C25" s="9" t="s">
        <v>294</v>
      </c>
      <c r="D25" s="43">
        <v>16.9</v>
      </c>
      <c r="E25" s="44">
        <v>16.5</v>
      </c>
      <c r="F25" s="40" t="s">
        <v>30</v>
      </c>
      <c r="G25" s="40" t="s">
        <v>30</v>
      </c>
    </row>
    <row r="26" spans="1:7" ht="50.25" customHeight="1">
      <c r="A26" s="14" t="s">
        <v>153</v>
      </c>
      <c r="B26" s="11" t="s">
        <v>152</v>
      </c>
      <c r="C26" s="9" t="s">
        <v>473</v>
      </c>
      <c r="D26" s="43">
        <v>1.1</v>
      </c>
      <c r="E26" s="69">
        <v>1.1</v>
      </c>
      <c r="F26" s="40" t="s">
        <v>89</v>
      </c>
      <c r="G26" s="40" t="s">
        <v>89</v>
      </c>
    </row>
    <row r="27" spans="1:7" ht="33.75" customHeight="1">
      <c r="A27" s="14" t="s">
        <v>156</v>
      </c>
      <c r="B27" s="11" t="s">
        <v>154</v>
      </c>
      <c r="C27" s="9" t="s">
        <v>155</v>
      </c>
      <c r="D27" s="43">
        <v>3</v>
      </c>
      <c r="E27" s="69">
        <v>3</v>
      </c>
      <c r="F27" s="40" t="s">
        <v>89</v>
      </c>
      <c r="G27" s="40" t="s">
        <v>89</v>
      </c>
    </row>
    <row r="28" spans="1:7" ht="24" customHeight="1">
      <c r="A28" s="14" t="s">
        <v>157</v>
      </c>
      <c r="B28" s="11" t="s">
        <v>65</v>
      </c>
      <c r="C28" s="9" t="s">
        <v>259</v>
      </c>
      <c r="D28" s="41">
        <v>50</v>
      </c>
      <c r="E28" s="68">
        <v>50</v>
      </c>
      <c r="F28" s="40" t="s">
        <v>30</v>
      </c>
      <c r="G28" s="40" t="s">
        <v>30</v>
      </c>
    </row>
    <row r="29" spans="1:7" ht="30.75">
      <c r="A29" s="14" t="s">
        <v>158</v>
      </c>
      <c r="B29" s="11" t="s">
        <v>67</v>
      </c>
      <c r="C29" s="9" t="s">
        <v>259</v>
      </c>
      <c r="D29" s="41">
        <v>37</v>
      </c>
      <c r="E29" s="68">
        <v>0</v>
      </c>
      <c r="F29" s="40" t="s">
        <v>30</v>
      </c>
      <c r="G29" s="40" t="s">
        <v>30</v>
      </c>
    </row>
    <row r="30" spans="1:7" ht="46.5">
      <c r="A30" s="14" t="s">
        <v>159</v>
      </c>
      <c r="B30" s="11" t="s">
        <v>72</v>
      </c>
      <c r="C30" s="9" t="s">
        <v>456</v>
      </c>
      <c r="D30" s="43">
        <v>2.9</v>
      </c>
      <c r="E30" s="56">
        <v>2.7</v>
      </c>
      <c r="F30" s="40" t="s">
        <v>30</v>
      </c>
      <c r="G30" s="40" t="s">
        <v>30</v>
      </c>
    </row>
    <row r="31" spans="1:7" ht="46.5">
      <c r="A31" s="14" t="s">
        <v>160</v>
      </c>
      <c r="B31" s="11" t="s">
        <v>71</v>
      </c>
      <c r="C31" s="9" t="s">
        <v>456</v>
      </c>
      <c r="D31" s="43">
        <v>10</v>
      </c>
      <c r="E31" s="56">
        <v>1.14</v>
      </c>
      <c r="F31" s="40" t="s">
        <v>30</v>
      </c>
      <c r="G31" s="40" t="s">
        <v>30</v>
      </c>
    </row>
    <row r="32" spans="1:7" ht="46.5">
      <c r="A32" s="15" t="s">
        <v>161</v>
      </c>
      <c r="B32" s="11" t="s">
        <v>70</v>
      </c>
      <c r="C32" s="9" t="s">
        <v>259</v>
      </c>
      <c r="D32" s="41">
        <v>4</v>
      </c>
      <c r="E32" s="56">
        <v>2.4</v>
      </c>
      <c r="F32" s="40" t="s">
        <v>30</v>
      </c>
      <c r="G32" s="40" t="s">
        <v>30</v>
      </c>
    </row>
    <row r="33" spans="1:7" ht="46.5">
      <c r="A33" s="15" t="s">
        <v>162</v>
      </c>
      <c r="B33" s="11" t="s">
        <v>69</v>
      </c>
      <c r="C33" s="9" t="s">
        <v>456</v>
      </c>
      <c r="D33" s="43">
        <v>0.9</v>
      </c>
      <c r="E33" s="57">
        <v>0.07</v>
      </c>
      <c r="F33" s="40" t="s">
        <v>30</v>
      </c>
      <c r="G33" s="40" t="s">
        <v>30</v>
      </c>
    </row>
    <row r="34" spans="1:7" ht="30.75">
      <c r="A34" s="15" t="s">
        <v>163</v>
      </c>
      <c r="B34" s="11" t="s">
        <v>68</v>
      </c>
      <c r="C34" s="9" t="s">
        <v>259</v>
      </c>
      <c r="D34" s="41">
        <v>81.3</v>
      </c>
      <c r="E34" s="56">
        <v>95.4</v>
      </c>
      <c r="F34" s="40" t="s">
        <v>30</v>
      </c>
      <c r="G34" s="40" t="s">
        <v>30</v>
      </c>
    </row>
    <row r="35" spans="1:7" ht="46.5">
      <c r="A35" s="15" t="s">
        <v>165</v>
      </c>
      <c r="B35" s="11" t="s">
        <v>164</v>
      </c>
      <c r="C35" s="9" t="s">
        <v>259</v>
      </c>
      <c r="D35" s="41">
        <v>36.5</v>
      </c>
      <c r="E35" s="68">
        <v>0</v>
      </c>
      <c r="F35" s="40" t="s">
        <v>30</v>
      </c>
      <c r="G35" s="40" t="s">
        <v>30</v>
      </c>
    </row>
    <row r="36" spans="1:7" ht="33" customHeight="1">
      <c r="A36" s="15" t="s">
        <v>167</v>
      </c>
      <c r="B36" s="11" t="s">
        <v>262</v>
      </c>
      <c r="C36" s="9" t="s">
        <v>259</v>
      </c>
      <c r="D36" s="41">
        <v>64</v>
      </c>
      <c r="E36" s="68">
        <v>0</v>
      </c>
      <c r="F36" s="40" t="s">
        <v>30</v>
      </c>
      <c r="G36" s="40" t="s">
        <v>30</v>
      </c>
    </row>
    <row r="37" spans="1:7" ht="31.5" customHeight="1">
      <c r="A37" s="15" t="s">
        <v>168</v>
      </c>
      <c r="B37" s="11" t="s">
        <v>263</v>
      </c>
      <c r="C37" s="9" t="s">
        <v>259</v>
      </c>
      <c r="D37" s="41">
        <v>44</v>
      </c>
      <c r="E37" s="68">
        <v>0</v>
      </c>
      <c r="F37" s="40" t="s">
        <v>30</v>
      </c>
      <c r="G37" s="40" t="s">
        <v>30</v>
      </c>
    </row>
    <row r="38" spans="1:7" ht="33" customHeight="1">
      <c r="A38" s="15" t="s">
        <v>169</v>
      </c>
      <c r="B38" s="11" t="s">
        <v>264</v>
      </c>
      <c r="C38" s="9" t="s">
        <v>259</v>
      </c>
      <c r="D38" s="41">
        <v>31</v>
      </c>
      <c r="E38" s="68">
        <v>0</v>
      </c>
      <c r="F38" s="40" t="s">
        <v>30</v>
      </c>
      <c r="G38" s="40" t="s">
        <v>30</v>
      </c>
    </row>
    <row r="39" spans="1:7" ht="99" customHeight="1">
      <c r="A39" s="15" t="s">
        <v>170</v>
      </c>
      <c r="B39" s="11" t="s">
        <v>166</v>
      </c>
      <c r="C39" s="9" t="s">
        <v>259</v>
      </c>
      <c r="D39" s="41">
        <v>72</v>
      </c>
      <c r="E39" s="68">
        <v>0</v>
      </c>
      <c r="F39" s="40" t="s">
        <v>30</v>
      </c>
      <c r="G39" s="40" t="s">
        <v>30</v>
      </c>
    </row>
    <row r="40" spans="1:7" ht="30.75" customHeight="1">
      <c r="A40" s="15" t="s">
        <v>171</v>
      </c>
      <c r="B40" s="11" t="s">
        <v>77</v>
      </c>
      <c r="C40" s="9" t="s">
        <v>259</v>
      </c>
      <c r="D40" s="41">
        <v>60</v>
      </c>
      <c r="E40" s="42">
        <v>60</v>
      </c>
      <c r="F40" s="40" t="s">
        <v>30</v>
      </c>
      <c r="G40" s="40" t="s">
        <v>30</v>
      </c>
    </row>
    <row r="41" spans="1:7" ht="31.5" customHeight="1">
      <c r="A41" s="15" t="s">
        <v>173</v>
      </c>
      <c r="B41" s="11" t="s">
        <v>266</v>
      </c>
      <c r="C41" s="9" t="s">
        <v>265</v>
      </c>
      <c r="D41" s="43">
        <v>14.5</v>
      </c>
      <c r="E41" s="43">
        <v>13</v>
      </c>
      <c r="F41" s="40" t="s">
        <v>30</v>
      </c>
      <c r="G41" s="40" t="s">
        <v>30</v>
      </c>
    </row>
    <row r="42" spans="1:7" ht="32.25" customHeight="1">
      <c r="A42" s="21" t="s">
        <v>267</v>
      </c>
      <c r="B42" s="11" t="s">
        <v>78</v>
      </c>
      <c r="C42" s="9" t="s">
        <v>259</v>
      </c>
      <c r="D42" s="41">
        <v>100</v>
      </c>
      <c r="E42" s="43">
        <v>100</v>
      </c>
      <c r="F42" s="40" t="s">
        <v>30</v>
      </c>
      <c r="G42" s="40" t="s">
        <v>30</v>
      </c>
    </row>
    <row r="43" spans="1:7" ht="17.25" customHeight="1">
      <c r="A43" s="15" t="s">
        <v>268</v>
      </c>
      <c r="B43" s="11" t="s">
        <v>79</v>
      </c>
      <c r="C43" s="9" t="s">
        <v>58</v>
      </c>
      <c r="D43" s="40">
        <v>1925</v>
      </c>
      <c r="E43" s="43">
        <v>2316</v>
      </c>
      <c r="F43" s="40" t="s">
        <v>30</v>
      </c>
      <c r="G43" s="40" t="s">
        <v>30</v>
      </c>
    </row>
    <row r="44" spans="1:7" s="29" customFormat="1" ht="30.75" customHeight="1">
      <c r="A44" s="15" t="s">
        <v>269</v>
      </c>
      <c r="B44" s="11" t="s">
        <v>172</v>
      </c>
      <c r="C44" s="9" t="s">
        <v>259</v>
      </c>
      <c r="D44" s="41">
        <v>89.8</v>
      </c>
      <c r="E44" s="71">
        <v>121.8</v>
      </c>
      <c r="F44" s="40" t="s">
        <v>30</v>
      </c>
      <c r="G44" s="40" t="s">
        <v>30</v>
      </c>
    </row>
    <row r="45" spans="1:7" s="29" customFormat="1" ht="33" customHeight="1">
      <c r="A45" s="15" t="s">
        <v>270</v>
      </c>
      <c r="B45" s="11" t="s">
        <v>174</v>
      </c>
      <c r="C45" s="9" t="s">
        <v>259</v>
      </c>
      <c r="D45" s="41">
        <v>89.8</v>
      </c>
      <c r="E45" s="71">
        <v>85</v>
      </c>
      <c r="F45" s="40" t="s">
        <v>30</v>
      </c>
      <c r="G45" s="40" t="s">
        <v>30</v>
      </c>
    </row>
    <row r="46" spans="1:7" s="29" customFormat="1" ht="15">
      <c r="A46" s="24" t="s">
        <v>26</v>
      </c>
      <c r="B46" s="76" t="s">
        <v>175</v>
      </c>
      <c r="C46" s="78"/>
      <c r="D46" s="78"/>
      <c r="E46" s="78"/>
      <c r="F46" s="78"/>
      <c r="G46" s="78"/>
    </row>
    <row r="47" spans="1:7" s="29" customFormat="1" ht="66.75" customHeight="1">
      <c r="A47" s="15" t="s">
        <v>95</v>
      </c>
      <c r="B47" s="11" t="s">
        <v>82</v>
      </c>
      <c r="C47" s="9"/>
      <c r="D47" s="40" t="s">
        <v>30</v>
      </c>
      <c r="E47" s="40" t="s">
        <v>30</v>
      </c>
      <c r="F47" s="40">
        <v>830000</v>
      </c>
      <c r="G47" s="54">
        <f>SUM(G48:G49)</f>
        <v>731545.781</v>
      </c>
    </row>
    <row r="48" spans="1:7" s="29" customFormat="1" ht="33" customHeight="1">
      <c r="A48" s="15" t="s">
        <v>97</v>
      </c>
      <c r="B48" s="16" t="s">
        <v>176</v>
      </c>
      <c r="C48" s="9" t="s">
        <v>272</v>
      </c>
      <c r="D48" s="46">
        <v>502</v>
      </c>
      <c r="E48" s="70">
        <v>502</v>
      </c>
      <c r="F48" s="40">
        <v>376000</v>
      </c>
      <c r="G48" s="54">
        <v>375700</v>
      </c>
    </row>
    <row r="49" spans="1:7" s="29" customFormat="1" ht="46.5" customHeight="1">
      <c r="A49" s="15" t="s">
        <v>98</v>
      </c>
      <c r="B49" s="16" t="s">
        <v>93</v>
      </c>
      <c r="C49" s="9"/>
      <c r="D49" s="40" t="s">
        <v>30</v>
      </c>
      <c r="E49" s="40" t="s">
        <v>30</v>
      </c>
      <c r="F49" s="40">
        <v>454000</v>
      </c>
      <c r="G49" s="54">
        <v>355845.781</v>
      </c>
    </row>
    <row r="50" spans="1:7" s="29" customFormat="1" ht="15">
      <c r="A50" s="24" t="s">
        <v>27</v>
      </c>
      <c r="B50" s="76" t="s">
        <v>177</v>
      </c>
      <c r="C50" s="78"/>
      <c r="D50" s="78"/>
      <c r="E50" s="78"/>
      <c r="F50" s="78"/>
      <c r="G50" s="78"/>
    </row>
    <row r="51" spans="1:7" s="29" customFormat="1" ht="30.75">
      <c r="A51" s="4" t="s">
        <v>20</v>
      </c>
      <c r="B51" s="11" t="s">
        <v>96</v>
      </c>
      <c r="C51" s="9" t="s">
        <v>273</v>
      </c>
      <c r="D51" s="40">
        <v>304</v>
      </c>
      <c r="E51" s="45">
        <f>SUM(E52,E55)</f>
        <v>298.135</v>
      </c>
      <c r="F51" s="40">
        <v>31463537.6</v>
      </c>
      <c r="G51" s="45">
        <f>SUM(G52,G55)</f>
        <v>30804292.686</v>
      </c>
    </row>
    <row r="52" spans="1:7" s="29" customFormat="1" ht="94.5" customHeight="1">
      <c r="A52" s="4" t="s">
        <v>178</v>
      </c>
      <c r="B52" s="16" t="s">
        <v>179</v>
      </c>
      <c r="C52" s="9" t="s">
        <v>273</v>
      </c>
      <c r="D52" s="40">
        <v>158</v>
      </c>
      <c r="E52" s="40">
        <f>SUM(E53:E54)</f>
        <v>153.549</v>
      </c>
      <c r="F52" s="40">
        <v>22064405.4</v>
      </c>
      <c r="G52" s="45">
        <v>21496310.833</v>
      </c>
    </row>
    <row r="53" spans="1:7" s="29" customFormat="1" ht="46.5">
      <c r="A53" s="4" t="s">
        <v>180</v>
      </c>
      <c r="B53" s="17" t="s">
        <v>274</v>
      </c>
      <c r="C53" s="9" t="s">
        <v>273</v>
      </c>
      <c r="D53" s="40">
        <v>74.8</v>
      </c>
      <c r="E53" s="40">
        <v>72.23400000000001</v>
      </c>
      <c r="F53" s="40" t="s">
        <v>30</v>
      </c>
      <c r="G53" s="40" t="s">
        <v>30</v>
      </c>
    </row>
    <row r="54" spans="1:7" s="29" customFormat="1" ht="30.75">
      <c r="A54" s="4" t="s">
        <v>181</v>
      </c>
      <c r="B54" s="17" t="s">
        <v>275</v>
      </c>
      <c r="C54" s="9" t="s">
        <v>273</v>
      </c>
      <c r="D54" s="40">
        <v>83.2</v>
      </c>
      <c r="E54" s="40">
        <v>81.315</v>
      </c>
      <c r="F54" s="40" t="s">
        <v>30</v>
      </c>
      <c r="G54" s="40" t="s">
        <v>30</v>
      </c>
    </row>
    <row r="55" spans="1:7" s="29" customFormat="1" ht="93">
      <c r="A55" s="4" t="s">
        <v>182</v>
      </c>
      <c r="B55" s="16" t="s">
        <v>99</v>
      </c>
      <c r="C55" s="9" t="s">
        <v>273</v>
      </c>
      <c r="D55" s="40">
        <v>146</v>
      </c>
      <c r="E55" s="45">
        <f>SUM(E56:E57)</f>
        <v>144.586</v>
      </c>
      <c r="F55" s="40">
        <v>9399132.2</v>
      </c>
      <c r="G55" s="45">
        <v>9307981.853</v>
      </c>
    </row>
    <row r="56" spans="1:7" s="29" customFormat="1" ht="30.75">
      <c r="A56" s="4" t="s">
        <v>183</v>
      </c>
      <c r="B56" s="17" t="s">
        <v>276</v>
      </c>
      <c r="C56" s="9" t="s">
        <v>273</v>
      </c>
      <c r="D56" s="40">
        <v>47.7</v>
      </c>
      <c r="E56" s="40">
        <v>44.18</v>
      </c>
      <c r="F56" s="40" t="s">
        <v>30</v>
      </c>
      <c r="G56" s="40" t="s">
        <v>30</v>
      </c>
    </row>
    <row r="57" spans="1:7" s="29" customFormat="1" ht="30.75">
      <c r="A57" s="4" t="s">
        <v>184</v>
      </c>
      <c r="B57" s="17" t="s">
        <v>277</v>
      </c>
      <c r="C57" s="9" t="s">
        <v>273</v>
      </c>
      <c r="D57" s="40">
        <v>98.3</v>
      </c>
      <c r="E57" s="40">
        <v>100.406</v>
      </c>
      <c r="F57" s="40" t="s">
        <v>30</v>
      </c>
      <c r="G57" s="40" t="s">
        <v>30</v>
      </c>
    </row>
    <row r="58" spans="1:7" s="29" customFormat="1" ht="78">
      <c r="A58" s="4" t="s">
        <v>21</v>
      </c>
      <c r="B58" s="11" t="s">
        <v>100</v>
      </c>
      <c r="C58" s="9" t="s">
        <v>273</v>
      </c>
      <c r="D58" s="40">
        <v>11</v>
      </c>
      <c r="E58" s="45">
        <v>11.001</v>
      </c>
      <c r="F58" s="40">
        <v>300000</v>
      </c>
      <c r="G58" s="54">
        <v>299382.6</v>
      </c>
    </row>
    <row r="59" spans="1:7" s="29" customFormat="1" ht="30.75">
      <c r="A59" s="31" t="s">
        <v>87</v>
      </c>
      <c r="B59" s="16" t="s">
        <v>101</v>
      </c>
      <c r="C59" s="9" t="s">
        <v>273</v>
      </c>
      <c r="D59" s="40">
        <v>1.5</v>
      </c>
      <c r="E59" s="45">
        <v>1.788</v>
      </c>
      <c r="F59" s="47" t="s">
        <v>30</v>
      </c>
      <c r="G59" s="47" t="s">
        <v>30</v>
      </c>
    </row>
    <row r="60" spans="1:7" s="29" customFormat="1" ht="15">
      <c r="A60" s="31" t="s">
        <v>90</v>
      </c>
      <c r="B60" s="16" t="s">
        <v>102</v>
      </c>
      <c r="C60" s="9" t="s">
        <v>273</v>
      </c>
      <c r="D60" s="40">
        <v>9.5</v>
      </c>
      <c r="E60" s="45">
        <v>9.213</v>
      </c>
      <c r="F60" s="47" t="s">
        <v>30</v>
      </c>
      <c r="G60" s="47" t="s">
        <v>30</v>
      </c>
    </row>
    <row r="61" spans="1:7" s="29" customFormat="1" ht="15">
      <c r="A61" s="4" t="s">
        <v>22</v>
      </c>
      <c r="B61" s="11" t="s">
        <v>103</v>
      </c>
      <c r="C61" s="9"/>
      <c r="D61" s="40" t="s">
        <v>30</v>
      </c>
      <c r="E61" s="40" t="s">
        <v>30</v>
      </c>
      <c r="F61" s="40">
        <v>6135174.1</v>
      </c>
      <c r="G61" s="45">
        <f>SUM(G62:G64)</f>
        <v>5900827.8</v>
      </c>
    </row>
    <row r="62" spans="1:7" s="29" customFormat="1" ht="34.5" customHeight="1">
      <c r="A62" s="4" t="s">
        <v>185</v>
      </c>
      <c r="B62" s="16" t="s">
        <v>104</v>
      </c>
      <c r="C62" s="9" t="s">
        <v>280</v>
      </c>
      <c r="D62" s="40">
        <v>3.838</v>
      </c>
      <c r="E62" s="45">
        <v>4.164</v>
      </c>
      <c r="F62" s="40">
        <f>4*1000000</f>
        <v>4000000</v>
      </c>
      <c r="G62" s="45">
        <v>3788890.2</v>
      </c>
    </row>
    <row r="63" spans="1:7" s="29" customFormat="1" ht="46.5">
      <c r="A63" s="4" t="s">
        <v>278</v>
      </c>
      <c r="B63" s="16" t="s">
        <v>105</v>
      </c>
      <c r="C63" s="9" t="s">
        <v>273</v>
      </c>
      <c r="D63" s="40">
        <v>129.7</v>
      </c>
      <c r="E63" s="40">
        <v>120.937</v>
      </c>
      <c r="F63" s="40">
        <v>135174.1</v>
      </c>
      <c r="G63" s="45">
        <v>124595.9</v>
      </c>
    </row>
    <row r="64" spans="1:7" s="29" customFormat="1" ht="62.25">
      <c r="A64" s="4" t="s">
        <v>186</v>
      </c>
      <c r="B64" s="16" t="s">
        <v>106</v>
      </c>
      <c r="C64" s="9" t="s">
        <v>280</v>
      </c>
      <c r="D64" s="40">
        <v>3</v>
      </c>
      <c r="E64" s="45">
        <v>3.009</v>
      </c>
      <c r="F64" s="40">
        <f>2*1000000</f>
        <v>2000000</v>
      </c>
      <c r="G64" s="45">
        <v>1987341.7</v>
      </c>
    </row>
    <row r="65" spans="1:7" s="29" customFormat="1" ht="96.75" customHeight="1">
      <c r="A65" s="4" t="s">
        <v>51</v>
      </c>
      <c r="B65" s="11" t="s">
        <v>107</v>
      </c>
      <c r="C65" s="9"/>
      <c r="D65" s="48" t="s">
        <v>30</v>
      </c>
      <c r="E65" s="48" t="s">
        <v>30</v>
      </c>
      <c r="F65" s="48">
        <v>14645383.4</v>
      </c>
      <c r="G65" s="54">
        <v>15770655.1</v>
      </c>
    </row>
    <row r="66" spans="1:7" s="29" customFormat="1" ht="46.5">
      <c r="A66" s="4" t="s">
        <v>112</v>
      </c>
      <c r="B66" s="16" t="s">
        <v>279</v>
      </c>
      <c r="C66" s="9"/>
      <c r="D66" s="40" t="s">
        <v>30</v>
      </c>
      <c r="E66" s="40" t="s">
        <v>30</v>
      </c>
      <c r="F66" s="40">
        <v>5345383.4</v>
      </c>
      <c r="G66" s="45">
        <v>6471767.4</v>
      </c>
    </row>
    <row r="67" spans="1:7" s="29" customFormat="1" ht="15">
      <c r="A67" s="4" t="s">
        <v>187</v>
      </c>
      <c r="B67" s="17" t="s">
        <v>281</v>
      </c>
      <c r="C67" s="9" t="s">
        <v>289</v>
      </c>
      <c r="D67" s="40">
        <v>6.1</v>
      </c>
      <c r="E67" s="58">
        <v>5.990717</v>
      </c>
      <c r="F67" s="40" t="s">
        <v>30</v>
      </c>
      <c r="G67" s="40" t="s">
        <v>30</v>
      </c>
    </row>
    <row r="68" spans="1:7" s="29" customFormat="1" ht="30.75">
      <c r="A68" s="4" t="s">
        <v>188</v>
      </c>
      <c r="B68" s="18" t="s">
        <v>108</v>
      </c>
      <c r="C68" s="9" t="s">
        <v>289</v>
      </c>
      <c r="D68" s="40">
        <v>1.7</v>
      </c>
      <c r="E68" s="58">
        <v>1.569368</v>
      </c>
      <c r="F68" s="40" t="s">
        <v>30</v>
      </c>
      <c r="G68" s="40" t="s">
        <v>30</v>
      </c>
    </row>
    <row r="69" spans="1:7" s="29" customFormat="1" ht="30.75">
      <c r="A69" s="4" t="s">
        <v>189</v>
      </c>
      <c r="B69" s="17" t="s">
        <v>282</v>
      </c>
      <c r="C69" s="9" t="s">
        <v>289</v>
      </c>
      <c r="D69" s="40">
        <v>7</v>
      </c>
      <c r="E69" s="58">
        <v>3.330024</v>
      </c>
      <c r="F69" s="40" t="s">
        <v>30</v>
      </c>
      <c r="G69" s="40" t="s">
        <v>30</v>
      </c>
    </row>
    <row r="70" spans="1:7" s="32" customFormat="1" ht="30.75">
      <c r="A70" s="4" t="s">
        <v>190</v>
      </c>
      <c r="B70" s="17" t="s">
        <v>283</v>
      </c>
      <c r="C70" s="9" t="s">
        <v>289</v>
      </c>
      <c r="D70" s="40">
        <v>3.4</v>
      </c>
      <c r="E70" s="58">
        <v>4.894705</v>
      </c>
      <c r="F70" s="40" t="s">
        <v>30</v>
      </c>
      <c r="G70" s="40" t="s">
        <v>30</v>
      </c>
    </row>
    <row r="71" spans="1:7" ht="62.25">
      <c r="A71" s="4" t="s">
        <v>191</v>
      </c>
      <c r="B71" s="17" t="s">
        <v>284</v>
      </c>
      <c r="C71" s="9" t="s">
        <v>289</v>
      </c>
      <c r="D71" s="40">
        <v>27.5</v>
      </c>
      <c r="E71" s="58">
        <v>27.433061</v>
      </c>
      <c r="F71" s="40" t="s">
        <v>30</v>
      </c>
      <c r="G71" s="40" t="s">
        <v>30</v>
      </c>
    </row>
    <row r="72" spans="1:7" s="33" customFormat="1" ht="62.25">
      <c r="A72" s="4" t="s">
        <v>192</v>
      </c>
      <c r="B72" s="17" t="s">
        <v>285</v>
      </c>
      <c r="C72" s="9" t="s">
        <v>289</v>
      </c>
      <c r="D72" s="40">
        <v>15</v>
      </c>
      <c r="E72" s="58">
        <v>13.290991</v>
      </c>
      <c r="F72" s="40" t="s">
        <v>30</v>
      </c>
      <c r="G72" s="40" t="s">
        <v>30</v>
      </c>
    </row>
    <row r="73" spans="1:7" s="33" customFormat="1" ht="30.75">
      <c r="A73" s="4" t="s">
        <v>193</v>
      </c>
      <c r="B73" s="17" t="s">
        <v>286</v>
      </c>
      <c r="C73" s="9" t="s">
        <v>289</v>
      </c>
      <c r="D73" s="40">
        <v>3.2</v>
      </c>
      <c r="E73" s="58">
        <v>3.090913</v>
      </c>
      <c r="F73" s="40" t="s">
        <v>30</v>
      </c>
      <c r="G73" s="40" t="s">
        <v>30</v>
      </c>
    </row>
    <row r="74" spans="1:7" ht="15">
      <c r="A74" s="4" t="s">
        <v>194</v>
      </c>
      <c r="B74" s="17" t="s">
        <v>287</v>
      </c>
      <c r="C74" s="9" t="s">
        <v>289</v>
      </c>
      <c r="D74" s="40">
        <v>0.4</v>
      </c>
      <c r="E74" s="58">
        <v>0.627651</v>
      </c>
      <c r="F74" s="40" t="s">
        <v>30</v>
      </c>
      <c r="G74" s="40" t="s">
        <v>30</v>
      </c>
    </row>
    <row r="75" spans="1:7" s="32" customFormat="1" ht="35.25" customHeight="1">
      <c r="A75" s="4" t="s">
        <v>195</v>
      </c>
      <c r="B75" s="17" t="s">
        <v>288</v>
      </c>
      <c r="C75" s="9" t="s">
        <v>280</v>
      </c>
      <c r="D75" s="40">
        <v>2.1</v>
      </c>
      <c r="E75" s="58">
        <v>2.10621</v>
      </c>
      <c r="F75" s="40" t="s">
        <v>30</v>
      </c>
      <c r="G75" s="40" t="s">
        <v>30</v>
      </c>
    </row>
    <row r="76" spans="1:7" ht="62.25">
      <c r="A76" s="4" t="s">
        <v>52</v>
      </c>
      <c r="B76" s="16" t="s">
        <v>109</v>
      </c>
      <c r="C76" s="9"/>
      <c r="D76" s="40" t="s">
        <v>30</v>
      </c>
      <c r="E76" s="40" t="s">
        <v>30</v>
      </c>
      <c r="F76" s="40">
        <f>9.3*1000000</f>
        <v>9300000</v>
      </c>
      <c r="G76" s="45">
        <v>9298887.7</v>
      </c>
    </row>
    <row r="77" spans="1:7" ht="78">
      <c r="A77" s="4" t="s">
        <v>196</v>
      </c>
      <c r="B77" s="17" t="s">
        <v>110</v>
      </c>
      <c r="C77" s="9"/>
      <c r="D77" s="40" t="s">
        <v>30</v>
      </c>
      <c r="E77" s="40" t="s">
        <v>30</v>
      </c>
      <c r="F77" s="40">
        <f>8.9*1000000</f>
        <v>8900000</v>
      </c>
      <c r="G77" s="45">
        <v>8899998.7</v>
      </c>
    </row>
    <row r="78" spans="1:7" ht="62.25">
      <c r="A78" s="4" t="s">
        <v>197</v>
      </c>
      <c r="B78" s="18" t="s">
        <v>198</v>
      </c>
      <c r="C78" s="9" t="s">
        <v>280</v>
      </c>
      <c r="D78" s="40">
        <v>22</v>
      </c>
      <c r="E78" s="40">
        <v>25.53</v>
      </c>
      <c r="F78" s="40" t="s">
        <v>30</v>
      </c>
      <c r="G78" s="40" t="s">
        <v>30</v>
      </c>
    </row>
    <row r="79" spans="1:7" ht="15">
      <c r="A79" s="4" t="s">
        <v>199</v>
      </c>
      <c r="B79" s="18" t="s">
        <v>200</v>
      </c>
      <c r="C79" s="9" t="s">
        <v>273</v>
      </c>
      <c r="D79" s="40">
        <v>52</v>
      </c>
      <c r="E79" s="40">
        <v>56.08</v>
      </c>
      <c r="F79" s="40" t="s">
        <v>30</v>
      </c>
      <c r="G79" s="40" t="s">
        <v>30</v>
      </c>
    </row>
    <row r="80" spans="1:7" ht="78">
      <c r="A80" s="4" t="s">
        <v>201</v>
      </c>
      <c r="B80" s="18" t="s">
        <v>202</v>
      </c>
      <c r="C80" s="9" t="s">
        <v>273</v>
      </c>
      <c r="D80" s="40">
        <v>3</v>
      </c>
      <c r="E80" s="40">
        <v>6</v>
      </c>
      <c r="F80" s="40" t="s">
        <v>30</v>
      </c>
      <c r="G80" s="40" t="s">
        <v>30</v>
      </c>
    </row>
    <row r="81" spans="1:7" ht="46.5">
      <c r="A81" s="4" t="s">
        <v>203</v>
      </c>
      <c r="B81" s="17" t="s">
        <v>111</v>
      </c>
      <c r="C81" s="9"/>
      <c r="D81" s="40" t="s">
        <v>30</v>
      </c>
      <c r="E81" s="40" t="s">
        <v>30</v>
      </c>
      <c r="F81" s="40">
        <v>400000</v>
      </c>
      <c r="G81" s="45">
        <v>398889</v>
      </c>
    </row>
    <row r="82" spans="1:7" ht="48.75" customHeight="1">
      <c r="A82" s="4" t="s">
        <v>54</v>
      </c>
      <c r="B82" s="11" t="s">
        <v>204</v>
      </c>
      <c r="C82" s="9"/>
      <c r="D82" s="40" t="s">
        <v>30</v>
      </c>
      <c r="E82" s="40" t="s">
        <v>30</v>
      </c>
      <c r="F82" s="40">
        <v>2813240</v>
      </c>
      <c r="G82" s="45">
        <v>2707911.443</v>
      </c>
    </row>
    <row r="83" spans="1:7" ht="15">
      <c r="A83" s="7" t="s">
        <v>55</v>
      </c>
      <c r="B83" s="76" t="s">
        <v>205</v>
      </c>
      <c r="C83" s="86"/>
      <c r="D83" s="86"/>
      <c r="E83" s="86"/>
      <c r="F83" s="86"/>
      <c r="G83" s="86"/>
    </row>
    <row r="84" spans="1:7" ht="83.25" customHeight="1">
      <c r="A84" s="4" t="s">
        <v>114</v>
      </c>
      <c r="B84" s="11" t="s">
        <v>295</v>
      </c>
      <c r="C84" s="9" t="s">
        <v>272</v>
      </c>
      <c r="D84" s="49">
        <v>50</v>
      </c>
      <c r="E84" s="50">
        <f>SUM(E85:E87)</f>
        <v>50</v>
      </c>
      <c r="F84" s="40">
        <v>3174566.4</v>
      </c>
      <c r="G84" s="54">
        <v>3174115.4</v>
      </c>
    </row>
    <row r="85" spans="1:7" ht="15.75" customHeight="1">
      <c r="A85" s="4" t="s">
        <v>116</v>
      </c>
      <c r="B85" s="16" t="s">
        <v>206</v>
      </c>
      <c r="C85" s="9" t="s">
        <v>272</v>
      </c>
      <c r="D85" s="49">
        <v>12</v>
      </c>
      <c r="E85" s="50">
        <v>12</v>
      </c>
      <c r="F85" s="40" t="s">
        <v>30</v>
      </c>
      <c r="G85" s="40" t="s">
        <v>30</v>
      </c>
    </row>
    <row r="86" spans="1:7" ht="15.75" customHeight="1">
      <c r="A86" s="4" t="s">
        <v>118</v>
      </c>
      <c r="B86" s="16" t="s">
        <v>207</v>
      </c>
      <c r="C86" s="9" t="s">
        <v>272</v>
      </c>
      <c r="D86" s="49">
        <v>36</v>
      </c>
      <c r="E86" s="50">
        <v>36</v>
      </c>
      <c r="F86" s="40" t="s">
        <v>30</v>
      </c>
      <c r="G86" s="40" t="s">
        <v>30</v>
      </c>
    </row>
    <row r="87" spans="1:7" ht="30.75">
      <c r="A87" s="4" t="s">
        <v>120</v>
      </c>
      <c r="B87" s="16" t="s">
        <v>208</v>
      </c>
      <c r="C87" s="9" t="s">
        <v>272</v>
      </c>
      <c r="D87" s="49">
        <v>2</v>
      </c>
      <c r="E87" s="50">
        <v>2</v>
      </c>
      <c r="F87" s="40" t="s">
        <v>30</v>
      </c>
      <c r="G87" s="40" t="s">
        <v>30</v>
      </c>
    </row>
    <row r="88" spans="1:7" ht="62.25">
      <c r="A88" s="4" t="s">
        <v>209</v>
      </c>
      <c r="B88" s="11" t="s">
        <v>84</v>
      </c>
      <c r="C88" s="34"/>
      <c r="D88" s="40" t="s">
        <v>30</v>
      </c>
      <c r="E88" s="40" t="s">
        <v>30</v>
      </c>
      <c r="F88" s="40">
        <v>2550595</v>
      </c>
      <c r="G88" s="54">
        <v>2545595</v>
      </c>
    </row>
    <row r="89" spans="1:7" ht="46.5">
      <c r="A89" s="4" t="s">
        <v>210</v>
      </c>
      <c r="B89" s="16" t="s">
        <v>211</v>
      </c>
      <c r="C89" s="9" t="s">
        <v>272</v>
      </c>
      <c r="D89" s="46">
        <v>78</v>
      </c>
      <c r="E89" s="70">
        <v>87</v>
      </c>
      <c r="F89" s="51" t="s">
        <v>30</v>
      </c>
      <c r="G89" s="51" t="s">
        <v>30</v>
      </c>
    </row>
    <row r="90" spans="1:7" ht="15">
      <c r="A90" s="4" t="s">
        <v>212</v>
      </c>
      <c r="B90" s="16" t="s">
        <v>213</v>
      </c>
      <c r="C90" s="9" t="s">
        <v>272</v>
      </c>
      <c r="D90" s="49">
        <v>121</v>
      </c>
      <c r="E90" s="61">
        <v>196</v>
      </c>
      <c r="F90" s="51" t="s">
        <v>30</v>
      </c>
      <c r="G90" s="51" t="s">
        <v>30</v>
      </c>
    </row>
    <row r="91" spans="1:7" ht="46.5">
      <c r="A91" s="4" t="s">
        <v>214</v>
      </c>
      <c r="B91" s="11" t="s">
        <v>85</v>
      </c>
      <c r="C91" s="9"/>
      <c r="D91" s="40" t="s">
        <v>30</v>
      </c>
      <c r="E91" s="40" t="s">
        <v>30</v>
      </c>
      <c r="F91" s="40">
        <v>6805304.7</v>
      </c>
      <c r="G91" s="54">
        <v>6773811.459</v>
      </c>
    </row>
    <row r="92" spans="1:7" ht="30.75">
      <c r="A92" s="6" t="s">
        <v>125</v>
      </c>
      <c r="B92" s="16" t="s">
        <v>290</v>
      </c>
      <c r="C92" s="9" t="s">
        <v>272</v>
      </c>
      <c r="D92" s="46">
        <v>11</v>
      </c>
      <c r="E92" s="50">
        <v>11</v>
      </c>
      <c r="F92" s="51" t="s">
        <v>30</v>
      </c>
      <c r="G92" s="51" t="s">
        <v>30</v>
      </c>
    </row>
    <row r="93" spans="1:7" ht="30.75">
      <c r="A93" s="4" t="s">
        <v>126</v>
      </c>
      <c r="B93" s="16" t="s">
        <v>208</v>
      </c>
      <c r="C93" s="9" t="s">
        <v>272</v>
      </c>
      <c r="D93" s="46">
        <v>2</v>
      </c>
      <c r="E93" s="50">
        <v>2</v>
      </c>
      <c r="F93" s="51" t="s">
        <v>30</v>
      </c>
      <c r="G93" s="51" t="s">
        <v>30</v>
      </c>
    </row>
    <row r="94" spans="1:7" ht="62.25">
      <c r="A94" s="4" t="s">
        <v>132</v>
      </c>
      <c r="B94" s="11" t="s">
        <v>23</v>
      </c>
      <c r="C94" s="9"/>
      <c r="D94" s="40" t="s">
        <v>30</v>
      </c>
      <c r="E94" s="40" t="s">
        <v>30</v>
      </c>
      <c r="F94" s="40">
        <v>44650440.1</v>
      </c>
      <c r="G94" s="45">
        <f>SUM(G95,G96,G100)</f>
        <v>47229101.269999996</v>
      </c>
    </row>
    <row r="95" spans="1:7" ht="46.5">
      <c r="A95" s="4" t="s">
        <v>215</v>
      </c>
      <c r="B95" s="16" t="s">
        <v>301</v>
      </c>
      <c r="C95" s="9" t="s">
        <v>272</v>
      </c>
      <c r="D95" s="49">
        <v>15</v>
      </c>
      <c r="E95" s="61">
        <v>3</v>
      </c>
      <c r="F95" s="40">
        <v>11612787.7</v>
      </c>
      <c r="G95" s="45">
        <v>11612787.07</v>
      </c>
    </row>
    <row r="96" spans="1:7" ht="66.75" customHeight="1">
      <c r="A96" s="4" t="s">
        <v>216</v>
      </c>
      <c r="B96" s="16" t="s">
        <v>291</v>
      </c>
      <c r="C96" s="9" t="s">
        <v>272</v>
      </c>
      <c r="D96" s="49">
        <v>36</v>
      </c>
      <c r="E96" s="50">
        <v>54</v>
      </c>
      <c r="F96" s="40">
        <v>4825000</v>
      </c>
      <c r="G96" s="54">
        <f>SUM(G97:G99)</f>
        <v>5122841.7</v>
      </c>
    </row>
    <row r="97" spans="1:7" ht="15">
      <c r="A97" s="15" t="s">
        <v>217</v>
      </c>
      <c r="B97" s="17" t="s">
        <v>60</v>
      </c>
      <c r="C97" s="9" t="s">
        <v>272</v>
      </c>
      <c r="D97" s="49">
        <v>16</v>
      </c>
      <c r="E97" s="50">
        <v>32</v>
      </c>
      <c r="F97" s="52">
        <f>3.39*1000000</f>
        <v>3390000</v>
      </c>
      <c r="G97" s="54">
        <v>3687841.7</v>
      </c>
    </row>
    <row r="98" spans="1:7" ht="15">
      <c r="A98" s="15" t="s">
        <v>218</v>
      </c>
      <c r="B98" s="17" t="s">
        <v>219</v>
      </c>
      <c r="C98" s="9" t="s">
        <v>272</v>
      </c>
      <c r="D98" s="49">
        <v>10</v>
      </c>
      <c r="E98" s="50">
        <v>10</v>
      </c>
      <c r="F98" s="52">
        <f>1*1000000</f>
        <v>1000000</v>
      </c>
      <c r="G98" s="52">
        <f>1*1000000</f>
        <v>1000000</v>
      </c>
    </row>
    <row r="99" spans="1:7" ht="15">
      <c r="A99" s="15" t="s">
        <v>220</v>
      </c>
      <c r="B99" s="17" t="s">
        <v>221</v>
      </c>
      <c r="C99" s="9" t="s">
        <v>272</v>
      </c>
      <c r="D99" s="49">
        <v>10</v>
      </c>
      <c r="E99" s="62">
        <v>12</v>
      </c>
      <c r="F99" s="52">
        <f>0.435*1000000</f>
        <v>435000</v>
      </c>
      <c r="G99" s="52">
        <f>0.435*1000000</f>
        <v>435000</v>
      </c>
    </row>
    <row r="100" spans="1:7" ht="62.25">
      <c r="A100" s="4" t="s">
        <v>222</v>
      </c>
      <c r="B100" s="16" t="s">
        <v>113</v>
      </c>
      <c r="C100" s="9"/>
      <c r="D100" s="40" t="s">
        <v>30</v>
      </c>
      <c r="E100" s="40" t="s">
        <v>30</v>
      </c>
      <c r="F100" s="40">
        <v>28212652.4</v>
      </c>
      <c r="G100" s="54">
        <v>30493472.5</v>
      </c>
    </row>
    <row r="101" spans="1:7" ht="46.5">
      <c r="A101" s="4" t="s">
        <v>223</v>
      </c>
      <c r="B101" s="17" t="s">
        <v>458</v>
      </c>
      <c r="C101" s="9" t="s">
        <v>273</v>
      </c>
      <c r="D101" s="40">
        <v>227</v>
      </c>
      <c r="E101" s="54">
        <v>254.567</v>
      </c>
      <c r="F101" s="40" t="s">
        <v>30</v>
      </c>
      <c r="G101" s="40" t="s">
        <v>30</v>
      </c>
    </row>
    <row r="102" spans="1:7" ht="30.75">
      <c r="A102" s="4" t="s">
        <v>224</v>
      </c>
      <c r="B102" s="18" t="s">
        <v>296</v>
      </c>
      <c r="C102" s="9"/>
      <c r="D102" s="40" t="s">
        <v>30</v>
      </c>
      <c r="E102" s="40" t="s">
        <v>30</v>
      </c>
      <c r="F102" s="40">
        <v>24666901.8</v>
      </c>
      <c r="G102" s="45">
        <v>26962747.2</v>
      </c>
    </row>
    <row r="103" spans="1:7" ht="30.75">
      <c r="A103" s="4" t="s">
        <v>225</v>
      </c>
      <c r="B103" s="35" t="s">
        <v>297</v>
      </c>
      <c r="C103" s="9" t="s">
        <v>273</v>
      </c>
      <c r="D103" s="40" t="s">
        <v>30</v>
      </c>
      <c r="E103" s="45">
        <v>308.127</v>
      </c>
      <c r="F103" s="40" t="s">
        <v>30</v>
      </c>
      <c r="G103" s="40" t="s">
        <v>30</v>
      </c>
    </row>
    <row r="104" spans="1:7" ht="15">
      <c r="A104" s="4" t="s">
        <v>226</v>
      </c>
      <c r="B104" s="35" t="s">
        <v>227</v>
      </c>
      <c r="C104" s="9" t="s">
        <v>273</v>
      </c>
      <c r="D104" s="40">
        <v>197</v>
      </c>
      <c r="E104" s="45">
        <v>224.803</v>
      </c>
      <c r="F104" s="40" t="s">
        <v>30</v>
      </c>
      <c r="G104" s="40" t="s">
        <v>30</v>
      </c>
    </row>
    <row r="105" spans="1:7" ht="46.5">
      <c r="A105" s="4" t="s">
        <v>228</v>
      </c>
      <c r="B105" s="18" t="s">
        <v>298</v>
      </c>
      <c r="C105" s="9"/>
      <c r="D105" s="40" t="s">
        <v>30</v>
      </c>
      <c r="E105" s="40" t="s">
        <v>30</v>
      </c>
      <c r="F105" s="40">
        <v>3545750.6</v>
      </c>
      <c r="G105" s="45">
        <v>3545750.6</v>
      </c>
    </row>
    <row r="106" spans="1:7" ht="30.75">
      <c r="A106" s="4" t="s">
        <v>229</v>
      </c>
      <c r="B106" s="35" t="s">
        <v>299</v>
      </c>
      <c r="C106" s="9" t="s">
        <v>273</v>
      </c>
      <c r="D106" s="40" t="s">
        <v>30</v>
      </c>
      <c r="E106" s="45">
        <v>35.923</v>
      </c>
      <c r="F106" s="40" t="s">
        <v>30</v>
      </c>
      <c r="G106" s="40" t="s">
        <v>30</v>
      </c>
    </row>
    <row r="107" spans="1:7" ht="15">
      <c r="A107" s="4" t="s">
        <v>230</v>
      </c>
      <c r="B107" s="35" t="s">
        <v>227</v>
      </c>
      <c r="C107" s="9" t="s">
        <v>273</v>
      </c>
      <c r="D107" s="40">
        <v>30</v>
      </c>
      <c r="E107" s="45">
        <v>29.764</v>
      </c>
      <c r="F107" s="40" t="s">
        <v>30</v>
      </c>
      <c r="G107" s="40" t="s">
        <v>30</v>
      </c>
    </row>
    <row r="108" spans="1:7" ht="15.75" customHeight="1">
      <c r="A108" s="4" t="s">
        <v>231</v>
      </c>
      <c r="B108" s="11" t="s">
        <v>86</v>
      </c>
      <c r="C108" s="9"/>
      <c r="D108" s="40" t="s">
        <v>30</v>
      </c>
      <c r="E108" s="40" t="s">
        <v>30</v>
      </c>
      <c r="F108" s="40">
        <v>4200000</v>
      </c>
      <c r="G108" s="40">
        <v>4200000</v>
      </c>
    </row>
    <row r="109" spans="1:7" ht="78">
      <c r="A109" s="4" t="s">
        <v>232</v>
      </c>
      <c r="B109" s="16" t="s">
        <v>292</v>
      </c>
      <c r="C109" s="9" t="s">
        <v>272</v>
      </c>
      <c r="D109" s="59">
        <v>31</v>
      </c>
      <c r="E109" s="59">
        <v>31</v>
      </c>
      <c r="F109" s="40" t="s">
        <v>30</v>
      </c>
      <c r="G109" s="40" t="s">
        <v>30</v>
      </c>
    </row>
    <row r="110" spans="1:7" ht="15">
      <c r="A110" s="7" t="s">
        <v>56</v>
      </c>
      <c r="B110" s="76" t="s">
        <v>233</v>
      </c>
      <c r="C110" s="76"/>
      <c r="D110" s="76"/>
      <c r="E110" s="76"/>
      <c r="F110" s="76"/>
      <c r="G110" s="76"/>
    </row>
    <row r="111" spans="1:7" ht="15">
      <c r="A111" s="4" t="s">
        <v>234</v>
      </c>
      <c r="B111" s="11" t="s">
        <v>115</v>
      </c>
      <c r="C111" s="9"/>
      <c r="D111" s="40" t="s">
        <v>30</v>
      </c>
      <c r="E111" s="40" t="s">
        <v>30</v>
      </c>
      <c r="F111" s="40">
        <v>17000000</v>
      </c>
      <c r="G111" s="45">
        <v>16834691.7</v>
      </c>
    </row>
    <row r="112" spans="1:7" ht="30.75">
      <c r="A112" s="4" t="s">
        <v>235</v>
      </c>
      <c r="B112" s="8" t="s">
        <v>117</v>
      </c>
      <c r="C112" s="9" t="s">
        <v>280</v>
      </c>
      <c r="D112" s="40">
        <v>1.6</v>
      </c>
      <c r="E112" s="45">
        <v>1.576</v>
      </c>
      <c r="F112" s="47" t="s">
        <v>30</v>
      </c>
      <c r="G112" s="47" t="s">
        <v>30</v>
      </c>
    </row>
    <row r="113" spans="1:7" ht="30.75">
      <c r="A113" s="4" t="s">
        <v>236</v>
      </c>
      <c r="B113" s="8" t="s">
        <v>119</v>
      </c>
      <c r="C113" s="9" t="s">
        <v>280</v>
      </c>
      <c r="D113" s="47" t="s">
        <v>30</v>
      </c>
      <c r="E113" s="45">
        <v>1.603</v>
      </c>
      <c r="F113" s="47" t="s">
        <v>30</v>
      </c>
      <c r="G113" s="47" t="s">
        <v>30</v>
      </c>
    </row>
    <row r="114" spans="1:7" ht="15">
      <c r="A114" s="4" t="s">
        <v>237</v>
      </c>
      <c r="B114" s="83" t="s">
        <v>121</v>
      </c>
      <c r="C114" s="83"/>
      <c r="D114" s="83"/>
      <c r="E114" s="83"/>
      <c r="F114" s="83"/>
      <c r="G114" s="83"/>
    </row>
    <row r="115" spans="1:7" ht="15">
      <c r="A115" s="4" t="s">
        <v>238</v>
      </c>
      <c r="B115" s="10" t="s">
        <v>122</v>
      </c>
      <c r="C115" s="9" t="s">
        <v>280</v>
      </c>
      <c r="D115" s="47" t="s">
        <v>30</v>
      </c>
      <c r="E115" s="45">
        <v>1.254</v>
      </c>
      <c r="F115" s="47" t="s">
        <v>30</v>
      </c>
      <c r="G115" s="47" t="s">
        <v>30</v>
      </c>
    </row>
    <row r="116" spans="1:7" ht="15">
      <c r="A116" s="4" t="s">
        <v>239</v>
      </c>
      <c r="B116" s="10" t="s">
        <v>123</v>
      </c>
      <c r="C116" s="9" t="s">
        <v>280</v>
      </c>
      <c r="D116" s="47" t="s">
        <v>30</v>
      </c>
      <c r="E116" s="45">
        <v>1.166</v>
      </c>
      <c r="F116" s="47" t="s">
        <v>30</v>
      </c>
      <c r="G116" s="47" t="s">
        <v>30</v>
      </c>
    </row>
    <row r="117" spans="1:7" ht="15">
      <c r="A117" s="4" t="s">
        <v>240</v>
      </c>
      <c r="B117" s="11" t="s">
        <v>241</v>
      </c>
      <c r="C117" s="9" t="s">
        <v>272</v>
      </c>
      <c r="D117" s="49">
        <v>24</v>
      </c>
      <c r="E117" s="50">
        <v>2</v>
      </c>
      <c r="F117" s="40">
        <v>7167998.9</v>
      </c>
      <c r="G117" s="40">
        <v>7167998.9</v>
      </c>
    </row>
    <row r="118" spans="1:7" ht="62.25">
      <c r="A118" s="15" t="s">
        <v>242</v>
      </c>
      <c r="B118" s="11" t="s">
        <v>124</v>
      </c>
      <c r="C118" s="9" t="s">
        <v>280</v>
      </c>
      <c r="D118" s="40">
        <v>1.63</v>
      </c>
      <c r="E118" s="40" t="s">
        <v>30</v>
      </c>
      <c r="F118" s="40">
        <v>628832</v>
      </c>
      <c r="G118" s="54">
        <v>623857.45</v>
      </c>
    </row>
    <row r="119" spans="1:7" ht="30.75">
      <c r="A119" s="15" t="s">
        <v>243</v>
      </c>
      <c r="B119" s="16" t="s">
        <v>459</v>
      </c>
      <c r="C119" s="9" t="s">
        <v>280</v>
      </c>
      <c r="D119" s="40" t="s">
        <v>30</v>
      </c>
      <c r="E119" s="45">
        <v>1.46</v>
      </c>
      <c r="F119" s="40" t="s">
        <v>30</v>
      </c>
      <c r="G119" s="40" t="s">
        <v>30</v>
      </c>
    </row>
    <row r="120" spans="1:7" ht="30.75">
      <c r="A120" s="15" t="s">
        <v>244</v>
      </c>
      <c r="B120" s="16" t="s">
        <v>460</v>
      </c>
      <c r="C120" s="9" t="s">
        <v>280</v>
      </c>
      <c r="D120" s="40" t="s">
        <v>30</v>
      </c>
      <c r="E120" s="45">
        <v>1.46</v>
      </c>
      <c r="F120" s="40" t="s">
        <v>30</v>
      </c>
      <c r="G120" s="40" t="s">
        <v>30</v>
      </c>
    </row>
    <row r="121" spans="1:7" ht="30.75">
      <c r="A121" s="15" t="s">
        <v>245</v>
      </c>
      <c r="B121" s="16" t="s">
        <v>461</v>
      </c>
      <c r="C121" s="9" t="s">
        <v>280</v>
      </c>
      <c r="D121" s="40" t="s">
        <v>30</v>
      </c>
      <c r="E121" s="45">
        <v>1.44</v>
      </c>
      <c r="F121" s="40" t="s">
        <v>30</v>
      </c>
      <c r="G121" s="40" t="s">
        <v>30</v>
      </c>
    </row>
    <row r="122" spans="1:7" ht="30.75">
      <c r="A122" s="15" t="s">
        <v>246</v>
      </c>
      <c r="B122" s="16" t="s">
        <v>462</v>
      </c>
      <c r="C122" s="9" t="s">
        <v>280</v>
      </c>
      <c r="D122" s="40" t="s">
        <v>30</v>
      </c>
      <c r="E122" s="45">
        <v>0.69</v>
      </c>
      <c r="F122" s="40" t="s">
        <v>30</v>
      </c>
      <c r="G122" s="40" t="s">
        <v>30</v>
      </c>
    </row>
    <row r="123" spans="1:7" ht="15">
      <c r="A123" s="15" t="s">
        <v>247</v>
      </c>
      <c r="B123" s="87" t="s">
        <v>127</v>
      </c>
      <c r="C123" s="87"/>
      <c r="D123" s="87"/>
      <c r="E123" s="87"/>
      <c r="F123" s="87"/>
      <c r="G123" s="87"/>
    </row>
    <row r="124" spans="1:7" ht="20.25" customHeight="1">
      <c r="A124" s="15" t="s">
        <v>248</v>
      </c>
      <c r="B124" s="10" t="s">
        <v>128</v>
      </c>
      <c r="C124" s="9" t="s">
        <v>272</v>
      </c>
      <c r="D124" s="40" t="s">
        <v>30</v>
      </c>
      <c r="E124" s="60">
        <v>161</v>
      </c>
      <c r="F124" s="40" t="s">
        <v>30</v>
      </c>
      <c r="G124" s="40" t="s">
        <v>30</v>
      </c>
    </row>
    <row r="125" spans="1:7" ht="24" customHeight="1">
      <c r="A125" s="15" t="s">
        <v>249</v>
      </c>
      <c r="B125" s="10" t="s">
        <v>129</v>
      </c>
      <c r="C125" s="9" t="s">
        <v>272</v>
      </c>
      <c r="D125" s="40" t="s">
        <v>30</v>
      </c>
      <c r="E125" s="60">
        <v>47</v>
      </c>
      <c r="F125" s="40" t="s">
        <v>30</v>
      </c>
      <c r="G125" s="40" t="s">
        <v>30</v>
      </c>
    </row>
    <row r="126" spans="1:7" ht="21.75" customHeight="1">
      <c r="A126" s="15" t="s">
        <v>250</v>
      </c>
      <c r="B126" s="10" t="s">
        <v>130</v>
      </c>
      <c r="C126" s="9" t="s">
        <v>272</v>
      </c>
      <c r="D126" s="40" t="s">
        <v>30</v>
      </c>
      <c r="E126" s="60">
        <v>146</v>
      </c>
      <c r="F126" s="40" t="s">
        <v>30</v>
      </c>
      <c r="G126" s="40" t="s">
        <v>30</v>
      </c>
    </row>
    <row r="127" spans="1:7" ht="24.75" customHeight="1">
      <c r="A127" s="15" t="s">
        <v>251</v>
      </c>
      <c r="B127" s="16" t="s">
        <v>131</v>
      </c>
      <c r="C127" s="9" t="s">
        <v>265</v>
      </c>
      <c r="D127" s="40" t="s">
        <v>30</v>
      </c>
      <c r="E127" s="72">
        <v>3800</v>
      </c>
      <c r="F127" s="40" t="s">
        <v>30</v>
      </c>
      <c r="G127" s="40" t="s">
        <v>30</v>
      </c>
    </row>
    <row r="128" spans="1:7" ht="63" customHeight="1">
      <c r="A128" s="15" t="s">
        <v>252</v>
      </c>
      <c r="B128" s="11" t="s">
        <v>133</v>
      </c>
      <c r="C128" s="9" t="s">
        <v>280</v>
      </c>
      <c r="D128" s="40">
        <v>0.35</v>
      </c>
      <c r="E128" s="45">
        <v>0.359</v>
      </c>
      <c r="F128" s="40">
        <v>593236</v>
      </c>
      <c r="G128" s="45">
        <v>823626.2</v>
      </c>
    </row>
    <row r="129" spans="1:7" ht="30.75">
      <c r="A129" s="15" t="s">
        <v>57</v>
      </c>
      <c r="B129" s="11" t="s">
        <v>457</v>
      </c>
      <c r="C129" s="9"/>
      <c r="D129" s="40" t="s">
        <v>30</v>
      </c>
      <c r="E129" s="40" t="s">
        <v>30</v>
      </c>
      <c r="F129" s="40">
        <v>300000</v>
      </c>
      <c r="G129" s="54">
        <v>139600</v>
      </c>
    </row>
    <row r="130" spans="1:7" ht="15">
      <c r="A130" s="15"/>
      <c r="B130" s="25" t="s">
        <v>4</v>
      </c>
      <c r="C130" s="9"/>
      <c r="D130" s="36" t="s">
        <v>30</v>
      </c>
      <c r="E130" s="36" t="s">
        <v>30</v>
      </c>
      <c r="F130" s="37">
        <f>SUM(F47,F51,F58,F61,F65,F82,F84,F88,F91,F94,F108,F111,F117,F128,F118,F129)</f>
        <v>143258308.20000002</v>
      </c>
      <c r="G130" s="37">
        <f>SUM(G47,G51,G58,G61,G65,G82,G84,G88,G91,G94,G108,G111,G117,G118,G128,G129)</f>
        <v>145727012.78899997</v>
      </c>
    </row>
    <row r="131" spans="1:7" ht="92.25" customHeight="1">
      <c r="A131" s="88" t="s">
        <v>13</v>
      </c>
      <c r="B131" s="88"/>
      <c r="C131" s="88"/>
      <c r="D131" s="88"/>
      <c r="E131" s="88"/>
      <c r="F131" s="88"/>
      <c r="G131" s="88"/>
    </row>
    <row r="132" spans="1:7" ht="15">
      <c r="A132" s="55"/>
      <c r="B132" s="38" t="s">
        <v>28</v>
      </c>
      <c r="C132" s="39"/>
      <c r="D132" s="39"/>
      <c r="E132" s="39"/>
      <c r="F132" s="39"/>
      <c r="G132" s="39"/>
    </row>
    <row r="133" spans="1:7" ht="53.25" customHeight="1">
      <c r="A133" s="63" t="s">
        <v>140</v>
      </c>
      <c r="B133" s="80" t="s">
        <v>3</v>
      </c>
      <c r="C133" s="81"/>
      <c r="D133" s="82"/>
      <c r="E133" s="39"/>
      <c r="F133" s="39"/>
      <c r="G133" s="39"/>
    </row>
    <row r="134" spans="1:7" ht="45" customHeight="1" hidden="1">
      <c r="A134" s="63"/>
      <c r="B134" s="80"/>
      <c r="C134" s="81"/>
      <c r="D134" s="82"/>
      <c r="E134" s="39"/>
      <c r="F134" s="39"/>
      <c r="G134" s="39"/>
    </row>
    <row r="135" spans="1:7" ht="25.5" customHeight="1">
      <c r="A135" s="63"/>
      <c r="B135" s="80" t="s">
        <v>17</v>
      </c>
      <c r="C135" s="81"/>
      <c r="D135" s="82"/>
      <c r="E135" s="64"/>
      <c r="F135" s="64"/>
      <c r="G135" s="64"/>
    </row>
    <row r="136" spans="1:7" ht="27" customHeight="1">
      <c r="A136" s="63"/>
      <c r="B136" s="80" t="s">
        <v>16</v>
      </c>
      <c r="C136" s="81"/>
      <c r="D136" s="82"/>
      <c r="E136" s="64"/>
      <c r="F136" s="64"/>
      <c r="G136" s="64"/>
    </row>
    <row r="137" spans="1:7" ht="28.5" customHeight="1">
      <c r="A137" s="63" t="s">
        <v>173</v>
      </c>
      <c r="B137" s="80" t="s">
        <v>472</v>
      </c>
      <c r="C137" s="81"/>
      <c r="D137" s="82"/>
      <c r="E137" s="64"/>
      <c r="F137" s="64"/>
      <c r="G137" s="64"/>
    </row>
    <row r="138" spans="1:7" ht="117.75" customHeight="1">
      <c r="A138" s="63" t="s">
        <v>270</v>
      </c>
      <c r="B138" s="89" t="s">
        <v>1</v>
      </c>
      <c r="C138" s="90"/>
      <c r="D138" s="91"/>
      <c r="E138" s="64"/>
      <c r="F138" s="64"/>
      <c r="G138" s="64"/>
    </row>
    <row r="139" spans="1:7" ht="384.75" customHeight="1">
      <c r="A139" s="63" t="s">
        <v>463</v>
      </c>
      <c r="B139" s="64" t="s">
        <v>5</v>
      </c>
      <c r="C139" s="53"/>
      <c r="D139" s="53"/>
      <c r="E139" s="53"/>
      <c r="F139" s="53"/>
      <c r="G139" s="53"/>
    </row>
    <row r="140" spans="1:7" ht="57" customHeight="1">
      <c r="A140" s="65" t="s">
        <v>464</v>
      </c>
      <c r="B140" s="64" t="s">
        <v>19</v>
      </c>
      <c r="C140" s="53"/>
      <c r="D140" s="53"/>
      <c r="E140" s="53"/>
      <c r="F140" s="53"/>
      <c r="G140" s="53"/>
    </row>
    <row r="141" spans="1:7" ht="140.25" customHeight="1">
      <c r="A141" s="65" t="s">
        <v>182</v>
      </c>
      <c r="B141" s="64" t="s">
        <v>2</v>
      </c>
      <c r="C141" s="53"/>
      <c r="D141" s="53"/>
      <c r="E141" s="53"/>
      <c r="F141" s="53"/>
      <c r="G141" s="53"/>
    </row>
    <row r="142" spans="1:7" ht="125.25" customHeight="1">
      <c r="A142" s="65" t="s">
        <v>185</v>
      </c>
      <c r="B142" s="66" t="s">
        <v>0</v>
      </c>
      <c r="C142" s="53"/>
      <c r="D142" s="53"/>
      <c r="E142" s="53"/>
      <c r="F142" s="53"/>
      <c r="G142" s="53"/>
    </row>
    <row r="143" spans="1:7" ht="135" customHeight="1">
      <c r="A143" s="65" t="s">
        <v>278</v>
      </c>
      <c r="B143" s="66" t="s">
        <v>15</v>
      </c>
      <c r="C143" s="53"/>
      <c r="D143" s="53"/>
      <c r="E143" s="53"/>
      <c r="F143" s="53"/>
      <c r="G143" s="53"/>
    </row>
    <row r="144" spans="1:7" ht="168" customHeight="1">
      <c r="A144" s="65" t="s">
        <v>51</v>
      </c>
      <c r="B144" s="66" t="s">
        <v>6</v>
      </c>
      <c r="C144" s="53"/>
      <c r="D144" s="53"/>
      <c r="E144" s="53"/>
      <c r="F144" s="53"/>
      <c r="G144" s="53"/>
    </row>
    <row r="145" spans="1:7" ht="186" customHeight="1">
      <c r="A145" s="65" t="s">
        <v>112</v>
      </c>
      <c r="B145" s="66" t="s">
        <v>9</v>
      </c>
      <c r="C145" s="53"/>
      <c r="D145" s="53"/>
      <c r="E145" s="53"/>
      <c r="F145" s="53"/>
      <c r="G145" s="53"/>
    </row>
    <row r="146" spans="1:7" ht="181.5" customHeight="1">
      <c r="A146" s="65" t="s">
        <v>54</v>
      </c>
      <c r="B146" s="67" t="s">
        <v>7</v>
      </c>
      <c r="C146" s="53"/>
      <c r="D146" s="53"/>
      <c r="E146" s="53"/>
      <c r="F146" s="53"/>
      <c r="G146" s="53"/>
    </row>
    <row r="147" spans="1:7" ht="184.5">
      <c r="A147" s="65" t="s">
        <v>214</v>
      </c>
      <c r="B147" s="67" t="s">
        <v>8</v>
      </c>
      <c r="C147" s="53"/>
      <c r="D147" s="53"/>
      <c r="E147" s="53"/>
      <c r="F147" s="53"/>
      <c r="G147" s="53"/>
    </row>
    <row r="148" spans="1:7" ht="142.5" customHeight="1">
      <c r="A148" s="65" t="s">
        <v>215</v>
      </c>
      <c r="B148" s="66" t="s">
        <v>468</v>
      </c>
      <c r="C148" s="53"/>
      <c r="D148" s="53"/>
      <c r="E148" s="53"/>
      <c r="F148" s="53"/>
      <c r="G148" s="53"/>
    </row>
    <row r="149" spans="1:7" ht="282.75" customHeight="1">
      <c r="A149" s="65" t="s">
        <v>215</v>
      </c>
      <c r="B149" s="66" t="s">
        <v>14</v>
      </c>
      <c r="C149" s="53"/>
      <c r="D149" s="53"/>
      <c r="E149" s="53"/>
      <c r="F149" s="53"/>
      <c r="G149" s="53"/>
    </row>
    <row r="150" spans="1:7" ht="197.25" customHeight="1">
      <c r="A150" s="65" t="s">
        <v>216</v>
      </c>
      <c r="B150" s="66" t="s">
        <v>10</v>
      </c>
      <c r="C150" s="53"/>
      <c r="D150" s="53"/>
      <c r="E150" s="53"/>
      <c r="F150" s="53"/>
      <c r="G150" s="53"/>
    </row>
    <row r="151" spans="1:7" ht="199.5" customHeight="1">
      <c r="A151" s="65" t="s">
        <v>217</v>
      </c>
      <c r="B151" s="67" t="s">
        <v>11</v>
      </c>
      <c r="C151" s="53"/>
      <c r="D151" s="53"/>
      <c r="E151" s="53"/>
      <c r="F151" s="53"/>
      <c r="G151" s="53"/>
    </row>
    <row r="152" spans="1:7" ht="151.5" customHeight="1">
      <c r="A152" s="65" t="s">
        <v>469</v>
      </c>
      <c r="B152" s="66" t="s">
        <v>18</v>
      </c>
      <c r="C152" s="53"/>
      <c r="D152" s="53"/>
      <c r="E152" s="53"/>
      <c r="F152" s="53"/>
      <c r="G152" s="53"/>
    </row>
    <row r="153" spans="1:7" ht="249" customHeight="1">
      <c r="A153" s="65" t="s">
        <v>465</v>
      </c>
      <c r="B153" s="66" t="s">
        <v>12</v>
      </c>
      <c r="C153" s="53"/>
      <c r="D153" s="53"/>
      <c r="E153" s="53"/>
      <c r="F153" s="53"/>
      <c r="G153" s="53"/>
    </row>
    <row r="154" spans="1:7" ht="60.75" customHeight="1">
      <c r="A154" s="65" t="s">
        <v>466</v>
      </c>
      <c r="B154" s="66" t="s">
        <v>467</v>
      </c>
      <c r="C154" s="53"/>
      <c r="D154" s="53"/>
      <c r="E154" s="53"/>
      <c r="F154" s="53"/>
      <c r="G154" s="53"/>
    </row>
    <row r="155" spans="1:7" ht="171.75" customHeight="1">
      <c r="A155" s="65" t="s">
        <v>252</v>
      </c>
      <c r="B155" s="66" t="s">
        <v>471</v>
      </c>
      <c r="C155" s="53"/>
      <c r="D155" s="53"/>
      <c r="E155" s="53"/>
      <c r="F155" s="53"/>
      <c r="G155" s="53"/>
    </row>
    <row r="156" spans="1:7" ht="126.75" customHeight="1">
      <c r="A156" s="65" t="s">
        <v>57</v>
      </c>
      <c r="B156" s="66" t="s">
        <v>470</v>
      </c>
      <c r="C156" s="53"/>
      <c r="D156" s="53"/>
      <c r="E156" s="53"/>
      <c r="F156" s="53"/>
      <c r="G156" s="53"/>
    </row>
    <row r="157" spans="1:7" ht="96" customHeight="1">
      <c r="A157" s="85" t="s">
        <v>452</v>
      </c>
      <c r="B157" s="85"/>
      <c r="C157" s="33"/>
      <c r="D157" s="13"/>
      <c r="E157" s="33"/>
      <c r="F157" s="13"/>
      <c r="G157" s="12"/>
    </row>
    <row r="158" spans="1:7" ht="60.75" customHeight="1">
      <c r="A158" s="19" t="s">
        <v>255</v>
      </c>
      <c r="B158" s="19"/>
      <c r="C158" s="33"/>
      <c r="D158" s="20" t="s">
        <v>25</v>
      </c>
      <c r="E158" s="33"/>
      <c r="F158" s="79" t="s">
        <v>256</v>
      </c>
      <c r="G158" s="79"/>
    </row>
  </sheetData>
  <sheetProtection selectLockedCells="1"/>
  <mergeCells count="27">
    <mergeCell ref="A5:G5"/>
    <mergeCell ref="A157:B157"/>
    <mergeCell ref="B83:G83"/>
    <mergeCell ref="B123:G123"/>
    <mergeCell ref="A131:G131"/>
    <mergeCell ref="B7:B8"/>
    <mergeCell ref="C7:C8"/>
    <mergeCell ref="B133:D133"/>
    <mergeCell ref="B134:D134"/>
    <mergeCell ref="B138:D138"/>
    <mergeCell ref="E7:E8"/>
    <mergeCell ref="A7:A8"/>
    <mergeCell ref="F158:G158"/>
    <mergeCell ref="B135:D135"/>
    <mergeCell ref="B136:D136"/>
    <mergeCell ref="B137:D137"/>
    <mergeCell ref="B114:G114"/>
    <mergeCell ref="A3:G3"/>
    <mergeCell ref="D7:D8"/>
    <mergeCell ref="A1:G1"/>
    <mergeCell ref="B110:G110"/>
    <mergeCell ref="A2:G2"/>
    <mergeCell ref="A4:G4"/>
    <mergeCell ref="B50:G50"/>
    <mergeCell ref="B10:G10"/>
    <mergeCell ref="B46:G46"/>
    <mergeCell ref="F7:G7"/>
  </mergeCells>
  <dataValidations count="8">
    <dataValidation allowBlank="1" showInputMessage="1" showErrorMessage="1" errorTitle="Не допустимые символы" error="Попытка ввода недопустимых символов в числовое поле" sqref="D158 D94:E94 F28:G45 F67:G75 D49:E49 F11:G26 B46 D88:E88 D47:E47 F56:G57 D91:E91 F78:G80 D11:D13 B26:C27 F59:G60 D61:E61 B59:B60 B50 B84:B96 D65:E66 F85:G87 D76:E77 D81:E82 F53:G54 C128 D119:D122 E118 F119:G122 D102:D103 D100:E100 E105 E102 F101:G101 F103:G104 C127:D127 B100:B109 C112 D111:E111 F109:G109 B124:D126 B111:B121 F112:G113 C115:C122 D108:E108 F106:G107 C113:D113 D105:D106 F115:G117 D115:D117 F124:G127 C129:E130"/>
    <dataValidation type="decimal" operator="greaterThanOrEqual" allowBlank="1" showInputMessage="1" showErrorMessage="1" sqref="D104 E11:E29 G47 F47:F49 E55:G55 E51 D51:D60 F51:G52 F84:G84 F81:G82 D67:D75 F61:G66 D78:D80 D62:E64 D26 F58:G58 F88:G88 F108:G108 D118 E35:E43 F76:G77 G49 F128:G130 F118:G118 D48 E58:E60 E112:E113 F111:G111 E115:E116 D112 E106:E107 F105:G105 E103:E104 F102:G102 D101:E101 F91:G91 D128:E128 D107 F94:G100">
      <formula1>0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09 D92:D93 D89:D90 D96:D99 D84:D87">
      <formula1>0</formula1>
    </dataValidation>
    <dataValidation type="whole" operator="greaterThanOrEqual" allowBlank="1" showInputMessage="1" showErrorMessage="1" sqref="D95 E117 E109 E95:E99 E92:E93 E89:E90 E84:E87 E48">
      <formula1>0</formula1>
    </dataValidation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27:D45 D14:D25">
      <formula1>0</formula1>
    </dataValidation>
    <dataValidation type="list" allowBlank="1" showInputMessage="1" showErrorMessage="1" sqref="A4:G4">
      <formula1>nextyear</formula1>
    </dataValidation>
    <dataValidation type="decimal" allowBlank="1" showInputMessage="1" showErrorMessage="1" errorTitle="Не допустимые символы" error="Попытка ввода недопустимых символов в числовое поле" sqref="E52:E54 E56:E57">
      <formula1>-100</formula1>
      <formula2>1E+22</formula2>
    </dataValidation>
    <dataValidation type="decimal" allowBlank="1" showInputMessage="1" showErrorMessage="1" errorTitle="Не допустимые символы" error="Попытка ввода недопустимых символов в числовое поле" sqref="E30:E34 E78:E80 E67:E75">
      <formula1>-100</formula1>
      <formula2>1E+23</formula2>
    </dataValidation>
  </dataValidations>
  <printOptions horizontalCentered="1"/>
  <pageMargins left="0.15748031496062992" right="0.2755905511811024" top="0.3937007874015748" bottom="0.2362204724409449" header="0.15748031496062992" footer="0.15748031496062992"/>
  <pageSetup fitToHeight="0" horizontalDpi="600" verticalDpi="600" orientation="landscape" paperSize="9" scale="80" r:id="rId2"/>
  <headerFooter alignWithMargins="0">
    <oddHeader>&amp;R&amp;"Tahoma,обычный"&amp;P</oddHeader>
  </headerFooter>
  <rowBreaks count="11" manualBreakCount="11">
    <brk id="20" max="6" man="1"/>
    <brk id="35" max="6" man="1"/>
    <brk id="51" max="6" man="1"/>
    <brk id="64" max="6" man="1"/>
    <brk id="77" max="6" man="1"/>
    <brk id="92" max="6" man="1"/>
    <brk id="109" max="6" man="1"/>
    <brk id="132" max="6" man="1"/>
    <brk id="139" max="6" man="1"/>
    <brk id="144" max="6" man="1"/>
    <brk id="155" max="6" man="1"/>
  </rowBreaks>
  <ignoredErrors>
    <ignoredError sqref="E55 G61" formulaRange="1" unlockedFormula="1"/>
    <ignoredError sqref="E51 G51 G94 E84 F130:G130 G47 G9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F36" sqref="F36:F38"/>
    </sheetView>
  </sheetViews>
  <sheetFormatPr defaultColWidth="9.00390625" defaultRowHeight="12.75"/>
  <cols>
    <col min="1" max="1" width="34.375" style="0" customWidth="1"/>
    <col min="4" max="4" width="32.00390625" style="0" customWidth="1"/>
    <col min="5" max="5" width="20.125" style="0" customWidth="1"/>
    <col min="6" max="6" width="19.50390625" style="0" customWidth="1"/>
    <col min="7" max="7" width="30.375" style="0" customWidth="1"/>
    <col min="8" max="8" width="22.625" style="0" customWidth="1"/>
  </cols>
  <sheetData>
    <row r="1" spans="1:2" ht="12.75">
      <c r="A1" s="22" t="s">
        <v>302</v>
      </c>
      <c r="B1" s="22">
        <v>1</v>
      </c>
    </row>
    <row r="2" spans="1:8" ht="36.75" customHeight="1">
      <c r="A2" s="22" t="s">
        <v>303</v>
      </c>
      <c r="B2" s="22">
        <v>10</v>
      </c>
      <c r="D2" s="2" t="s">
        <v>31</v>
      </c>
      <c r="E2" s="2" t="s">
        <v>29</v>
      </c>
      <c r="F2" s="2" t="s">
        <v>24</v>
      </c>
      <c r="G2" s="2" t="s">
        <v>32</v>
      </c>
      <c r="H2" s="2" t="s">
        <v>33</v>
      </c>
    </row>
    <row r="3" spans="1:8" ht="12.75">
      <c r="A3" s="22" t="s">
        <v>304</v>
      </c>
      <c r="B3" s="22">
        <v>11</v>
      </c>
      <c r="D3" s="92" t="s">
        <v>34</v>
      </c>
      <c r="E3" s="3" t="s">
        <v>35</v>
      </c>
      <c r="F3" s="1">
        <v>39083</v>
      </c>
      <c r="G3" s="1">
        <v>39447</v>
      </c>
      <c r="H3" s="1" t="s">
        <v>305</v>
      </c>
    </row>
    <row r="4" spans="1:8" ht="12.75">
      <c r="A4" s="22" t="s">
        <v>306</v>
      </c>
      <c r="B4" s="22">
        <v>12</v>
      </c>
      <c r="D4" s="92"/>
      <c r="E4" s="3" t="s">
        <v>307</v>
      </c>
      <c r="F4" s="1">
        <v>39448</v>
      </c>
      <c r="G4" s="1">
        <v>39813</v>
      </c>
      <c r="H4" s="1" t="s">
        <v>308</v>
      </c>
    </row>
    <row r="5" spans="1:8" ht="12.75">
      <c r="A5" s="22" t="s">
        <v>309</v>
      </c>
      <c r="B5" s="22">
        <v>13</v>
      </c>
      <c r="D5" s="92" t="s">
        <v>36</v>
      </c>
      <c r="E5" s="3" t="s">
        <v>310</v>
      </c>
      <c r="F5" s="1">
        <v>39083</v>
      </c>
      <c r="G5" s="1">
        <v>39263</v>
      </c>
      <c r="H5" s="1" t="s">
        <v>311</v>
      </c>
    </row>
    <row r="6" spans="1:8" ht="12.75">
      <c r="A6" s="22" t="s">
        <v>312</v>
      </c>
      <c r="B6" s="22">
        <v>14</v>
      </c>
      <c r="D6" s="92"/>
      <c r="E6" s="3" t="s">
        <v>313</v>
      </c>
      <c r="F6" s="1">
        <v>39448</v>
      </c>
      <c r="G6" s="1">
        <v>39629</v>
      </c>
      <c r="H6" s="1" t="s">
        <v>314</v>
      </c>
    </row>
    <row r="7" spans="1:8" ht="12.75">
      <c r="A7" s="22" t="s">
        <v>315</v>
      </c>
      <c r="B7" s="22">
        <v>15</v>
      </c>
      <c r="D7" s="92" t="s">
        <v>37</v>
      </c>
      <c r="E7" s="3" t="s">
        <v>316</v>
      </c>
      <c r="F7" s="1">
        <v>39083</v>
      </c>
      <c r="G7" s="1">
        <v>39172</v>
      </c>
      <c r="H7" s="1" t="s">
        <v>317</v>
      </c>
    </row>
    <row r="8" spans="1:8" ht="12.75">
      <c r="A8" s="22" t="s">
        <v>318</v>
      </c>
      <c r="B8" s="22">
        <v>17</v>
      </c>
      <c r="D8" s="92"/>
      <c r="E8" s="3" t="s">
        <v>319</v>
      </c>
      <c r="F8" s="1">
        <v>39264</v>
      </c>
      <c r="G8" s="1">
        <v>39355</v>
      </c>
      <c r="H8" s="1" t="s">
        <v>320</v>
      </c>
    </row>
    <row r="9" spans="1:8" ht="12.75">
      <c r="A9" s="22" t="s">
        <v>321</v>
      </c>
      <c r="B9" s="22">
        <v>18</v>
      </c>
      <c r="D9" s="92"/>
      <c r="E9" s="3" t="s">
        <v>322</v>
      </c>
      <c r="F9" s="1">
        <v>39448</v>
      </c>
      <c r="G9" s="1">
        <v>39538</v>
      </c>
      <c r="H9" s="1" t="s">
        <v>323</v>
      </c>
    </row>
    <row r="10" spans="1:8" ht="12.75">
      <c r="A10" s="22" t="s">
        <v>324</v>
      </c>
      <c r="B10" s="22">
        <v>19</v>
      </c>
      <c r="D10" s="92"/>
      <c r="E10" s="3" t="s">
        <v>325</v>
      </c>
      <c r="F10" s="1">
        <v>39630</v>
      </c>
      <c r="G10" s="1">
        <v>39721</v>
      </c>
      <c r="H10" s="1" t="s">
        <v>326</v>
      </c>
    </row>
    <row r="11" spans="1:8" ht="12.75">
      <c r="A11" s="22" t="s">
        <v>327</v>
      </c>
      <c r="B11" s="22">
        <v>20</v>
      </c>
      <c r="D11" s="93" t="s">
        <v>38</v>
      </c>
      <c r="E11" s="3" t="s">
        <v>328</v>
      </c>
      <c r="F11" s="1">
        <v>39083</v>
      </c>
      <c r="G11" s="1">
        <v>39113</v>
      </c>
      <c r="H11" s="1" t="s">
        <v>329</v>
      </c>
    </row>
    <row r="12" spans="1:8" ht="12.75">
      <c r="A12" s="22" t="s">
        <v>330</v>
      </c>
      <c r="B12" s="22">
        <v>45</v>
      </c>
      <c r="D12" s="93"/>
      <c r="E12" s="3" t="s">
        <v>331</v>
      </c>
      <c r="F12" s="1">
        <v>39114</v>
      </c>
      <c r="G12" s="1">
        <v>39141</v>
      </c>
      <c r="H12" s="1" t="s">
        <v>332</v>
      </c>
    </row>
    <row r="13" spans="1:8" ht="12.75">
      <c r="A13" s="22" t="s">
        <v>333</v>
      </c>
      <c r="B13" s="22">
        <v>40</v>
      </c>
      <c r="D13" s="93"/>
      <c r="E13" s="3" t="s">
        <v>334</v>
      </c>
      <c r="F13" s="1">
        <v>39142</v>
      </c>
      <c r="G13" s="1">
        <v>39172</v>
      </c>
      <c r="H13" s="1" t="s">
        <v>335</v>
      </c>
    </row>
    <row r="14" spans="1:8" ht="12.75">
      <c r="A14" s="22" t="s">
        <v>336</v>
      </c>
      <c r="B14" s="22">
        <v>99</v>
      </c>
      <c r="D14" s="93"/>
      <c r="E14" s="3" t="s">
        <v>337</v>
      </c>
      <c r="F14" s="1">
        <v>39173</v>
      </c>
      <c r="G14" s="1">
        <v>39202</v>
      </c>
      <c r="H14" s="1" t="s">
        <v>338</v>
      </c>
    </row>
    <row r="15" spans="1:8" ht="12.75">
      <c r="A15" s="22" t="s">
        <v>339</v>
      </c>
      <c r="B15" s="22">
        <v>7600</v>
      </c>
      <c r="D15" s="93"/>
      <c r="E15" s="3" t="s">
        <v>340</v>
      </c>
      <c r="F15" s="1">
        <v>39203</v>
      </c>
      <c r="G15" s="1">
        <v>39233</v>
      </c>
      <c r="H15" s="1" t="s">
        <v>341</v>
      </c>
    </row>
    <row r="16" spans="1:8" ht="12.75">
      <c r="A16" s="22" t="s">
        <v>342</v>
      </c>
      <c r="B16" s="22">
        <v>24</v>
      </c>
      <c r="D16" s="93"/>
      <c r="E16" s="3" t="s">
        <v>343</v>
      </c>
      <c r="F16" s="1">
        <v>39234</v>
      </c>
      <c r="G16" s="1">
        <v>39263</v>
      </c>
      <c r="H16" s="1" t="s">
        <v>344</v>
      </c>
    </row>
    <row r="17" spans="1:8" ht="12.75">
      <c r="A17" s="22" t="s">
        <v>345</v>
      </c>
      <c r="B17" s="22">
        <v>2500</v>
      </c>
      <c r="D17" s="93"/>
      <c r="E17" s="3" t="s">
        <v>346</v>
      </c>
      <c r="F17" s="1">
        <v>39264</v>
      </c>
      <c r="G17" s="1">
        <v>39294</v>
      </c>
      <c r="H17" s="1" t="s">
        <v>347</v>
      </c>
    </row>
    <row r="18" spans="1:8" ht="12.75">
      <c r="A18" s="22" t="s">
        <v>348</v>
      </c>
      <c r="B18" s="22">
        <v>83</v>
      </c>
      <c r="D18" s="93"/>
      <c r="E18" s="3" t="s">
        <v>349</v>
      </c>
      <c r="F18" s="1">
        <v>39295</v>
      </c>
      <c r="G18" s="1">
        <v>39325</v>
      </c>
      <c r="H18" s="1" t="s">
        <v>350</v>
      </c>
    </row>
    <row r="19" spans="1:8" ht="12.75">
      <c r="A19" s="22" t="s">
        <v>351</v>
      </c>
      <c r="B19" s="22">
        <v>27</v>
      </c>
      <c r="D19" s="93"/>
      <c r="E19" s="3" t="s">
        <v>352</v>
      </c>
      <c r="F19" s="1">
        <v>39326</v>
      </c>
      <c r="G19" s="1">
        <v>39355</v>
      </c>
      <c r="H19" s="1" t="s">
        <v>353</v>
      </c>
    </row>
    <row r="20" spans="1:8" ht="12.75">
      <c r="A20" s="22" t="s">
        <v>354</v>
      </c>
      <c r="B20" s="22">
        <v>29</v>
      </c>
      <c r="D20" s="93"/>
      <c r="E20" s="3" t="s">
        <v>355</v>
      </c>
      <c r="F20" s="1">
        <v>39356</v>
      </c>
      <c r="G20" s="1">
        <v>39386</v>
      </c>
      <c r="H20" s="1" t="s">
        <v>356</v>
      </c>
    </row>
    <row r="21" spans="1:8" ht="12.75">
      <c r="A21" s="22" t="s">
        <v>357</v>
      </c>
      <c r="B21" s="22">
        <v>3000</v>
      </c>
      <c r="D21" s="93"/>
      <c r="E21" s="3" t="s">
        <v>358</v>
      </c>
      <c r="F21" s="1">
        <v>39387</v>
      </c>
      <c r="G21" s="1">
        <v>39416</v>
      </c>
      <c r="H21" s="1" t="s">
        <v>359</v>
      </c>
    </row>
    <row r="22" spans="1:8" ht="12.75">
      <c r="A22" s="22" t="s">
        <v>360</v>
      </c>
      <c r="B22" s="22">
        <v>91</v>
      </c>
      <c r="D22" s="93"/>
      <c r="E22" s="3" t="s">
        <v>361</v>
      </c>
      <c r="F22" s="1">
        <v>39417</v>
      </c>
      <c r="G22" s="1">
        <v>39447</v>
      </c>
      <c r="H22" s="1" t="s">
        <v>362</v>
      </c>
    </row>
    <row r="23" spans="1:8" ht="12.75">
      <c r="A23" s="22" t="s">
        <v>363</v>
      </c>
      <c r="B23" s="22">
        <v>32</v>
      </c>
      <c r="D23" s="93"/>
      <c r="E23" s="3" t="s">
        <v>39</v>
      </c>
      <c r="F23" s="1">
        <v>39448</v>
      </c>
      <c r="G23" s="1">
        <v>39478</v>
      </c>
      <c r="H23" s="1" t="s">
        <v>364</v>
      </c>
    </row>
    <row r="24" spans="1:8" ht="12.75">
      <c r="A24" s="22" t="s">
        <v>365</v>
      </c>
      <c r="B24" s="22">
        <v>33</v>
      </c>
      <c r="D24" s="93"/>
      <c r="E24" s="3" t="s">
        <v>40</v>
      </c>
      <c r="F24" s="1">
        <v>39479</v>
      </c>
      <c r="G24" s="1">
        <v>39507</v>
      </c>
      <c r="H24" s="1" t="s">
        <v>366</v>
      </c>
    </row>
    <row r="25" spans="1:8" ht="12.75">
      <c r="A25" s="22" t="s">
        <v>367</v>
      </c>
      <c r="B25" s="22">
        <v>34</v>
      </c>
      <c r="D25" s="93"/>
      <c r="E25" s="3" t="s">
        <v>41</v>
      </c>
      <c r="F25" s="1">
        <v>39508</v>
      </c>
      <c r="G25" s="1">
        <v>39538</v>
      </c>
      <c r="H25" s="1" t="s">
        <v>368</v>
      </c>
    </row>
    <row r="26" spans="1:8" ht="12.75">
      <c r="A26" s="22" t="s">
        <v>369</v>
      </c>
      <c r="B26" s="22">
        <v>3</v>
      </c>
      <c r="D26" s="93"/>
      <c r="E26" s="3" t="s">
        <v>42</v>
      </c>
      <c r="F26" s="1">
        <v>39539</v>
      </c>
      <c r="G26" s="1">
        <v>39568</v>
      </c>
      <c r="H26" s="1" t="s">
        <v>370</v>
      </c>
    </row>
    <row r="27" spans="1:8" ht="12.75">
      <c r="A27" s="22" t="s">
        <v>371</v>
      </c>
      <c r="B27" s="22">
        <v>4000</v>
      </c>
      <c r="D27" s="93"/>
      <c r="E27" s="3" t="s">
        <v>43</v>
      </c>
      <c r="F27" s="1">
        <v>39569</v>
      </c>
      <c r="G27" s="1">
        <v>39599</v>
      </c>
      <c r="H27" s="1" t="s">
        <v>372</v>
      </c>
    </row>
    <row r="28" spans="1:8" ht="12.75">
      <c r="A28" s="22" t="s">
        <v>373</v>
      </c>
      <c r="B28" s="22">
        <v>37</v>
      </c>
      <c r="D28" s="93"/>
      <c r="E28" s="3" t="s">
        <v>44</v>
      </c>
      <c r="F28" s="1">
        <v>39600</v>
      </c>
      <c r="G28" s="1">
        <v>39629</v>
      </c>
      <c r="H28" s="1" t="s">
        <v>374</v>
      </c>
    </row>
    <row r="29" spans="1:8" ht="12.75">
      <c r="A29" s="22" t="s">
        <v>375</v>
      </c>
      <c r="B29" s="22">
        <v>38</v>
      </c>
      <c r="D29" s="93"/>
      <c r="E29" s="3" t="s">
        <v>45</v>
      </c>
      <c r="F29" s="1">
        <v>39630</v>
      </c>
      <c r="G29" s="1">
        <v>39660</v>
      </c>
      <c r="H29" s="1" t="s">
        <v>376</v>
      </c>
    </row>
    <row r="30" spans="1:8" ht="12.75">
      <c r="A30" s="22" t="s">
        <v>377</v>
      </c>
      <c r="B30" s="22">
        <v>41</v>
      </c>
      <c r="D30" s="93"/>
      <c r="E30" s="3" t="s">
        <v>46</v>
      </c>
      <c r="F30" s="1">
        <v>39661</v>
      </c>
      <c r="G30" s="1">
        <v>39691</v>
      </c>
      <c r="H30" s="1" t="s">
        <v>378</v>
      </c>
    </row>
    <row r="31" spans="1:8" ht="12.75">
      <c r="A31" s="22" t="s">
        <v>379</v>
      </c>
      <c r="B31" s="22">
        <v>42</v>
      </c>
      <c r="D31" s="93"/>
      <c r="E31" s="3" t="s">
        <v>47</v>
      </c>
      <c r="F31" s="1">
        <v>39692</v>
      </c>
      <c r="G31" s="1">
        <v>39721</v>
      </c>
      <c r="H31" s="1" t="s">
        <v>380</v>
      </c>
    </row>
    <row r="32" spans="1:8" ht="12.75">
      <c r="A32" s="22" t="s">
        <v>381</v>
      </c>
      <c r="B32" s="22">
        <v>44</v>
      </c>
      <c r="D32" s="93"/>
      <c r="E32" s="3" t="s">
        <v>48</v>
      </c>
      <c r="F32" s="1">
        <v>39722</v>
      </c>
      <c r="G32" s="1">
        <v>39752</v>
      </c>
      <c r="H32" s="1" t="s">
        <v>382</v>
      </c>
    </row>
    <row r="33" spans="1:8" ht="12.75">
      <c r="A33" s="22" t="s">
        <v>383</v>
      </c>
      <c r="B33" s="22">
        <v>46</v>
      </c>
      <c r="D33" s="93"/>
      <c r="E33" s="3" t="s">
        <v>49</v>
      </c>
      <c r="F33" s="1">
        <v>39753</v>
      </c>
      <c r="G33" s="1">
        <v>39782</v>
      </c>
      <c r="H33" s="1" t="s">
        <v>384</v>
      </c>
    </row>
    <row r="34" spans="1:8" ht="12.75">
      <c r="A34" s="22" t="s">
        <v>385</v>
      </c>
      <c r="B34" s="22">
        <v>47</v>
      </c>
      <c r="D34" s="93"/>
      <c r="E34" s="3" t="s">
        <v>50</v>
      </c>
      <c r="F34" s="1">
        <v>39783</v>
      </c>
      <c r="G34" s="1">
        <v>39813</v>
      </c>
      <c r="H34" s="1" t="s">
        <v>386</v>
      </c>
    </row>
    <row r="35" spans="1:2" ht="12.75">
      <c r="A35" s="22" t="s">
        <v>387</v>
      </c>
      <c r="B35" s="22">
        <v>22</v>
      </c>
    </row>
    <row r="36" spans="1:6" ht="12.75">
      <c r="A36" s="22" t="s">
        <v>388</v>
      </c>
      <c r="B36" s="22">
        <v>49</v>
      </c>
      <c r="D36" t="s">
        <v>389</v>
      </c>
      <c r="E36" s="23" t="s">
        <v>390</v>
      </c>
      <c r="F36" s="23" t="s">
        <v>453</v>
      </c>
    </row>
    <row r="37" spans="1:6" ht="12.75">
      <c r="A37" s="22" t="s">
        <v>392</v>
      </c>
      <c r="B37" s="22">
        <v>50</v>
      </c>
      <c r="D37" t="s">
        <v>393</v>
      </c>
      <c r="E37" s="23" t="s">
        <v>391</v>
      </c>
      <c r="F37" s="23" t="s">
        <v>454</v>
      </c>
    </row>
    <row r="38" spans="1:6" ht="12.75">
      <c r="A38" s="22" t="s">
        <v>395</v>
      </c>
      <c r="B38" s="22">
        <v>52</v>
      </c>
      <c r="D38" t="s">
        <v>396</v>
      </c>
      <c r="E38" s="23" t="s">
        <v>394</v>
      </c>
      <c r="F38" s="23" t="s">
        <v>455</v>
      </c>
    </row>
    <row r="39" spans="1:4" ht="12.75">
      <c r="A39" s="22" t="s">
        <v>397</v>
      </c>
      <c r="B39" s="22">
        <v>53</v>
      </c>
      <c r="D39" t="s">
        <v>398</v>
      </c>
    </row>
    <row r="40" spans="1:5" ht="12.75">
      <c r="A40" s="22" t="s">
        <v>399</v>
      </c>
      <c r="B40" s="22">
        <v>54</v>
      </c>
      <c r="D40" t="s">
        <v>400</v>
      </c>
      <c r="E40" t="s">
        <v>398</v>
      </c>
    </row>
    <row r="41" spans="1:5" ht="12.75">
      <c r="A41" s="22" t="s">
        <v>401</v>
      </c>
      <c r="B41" s="22">
        <v>56</v>
      </c>
      <c r="D41" t="s">
        <v>402</v>
      </c>
      <c r="E41" t="s">
        <v>403</v>
      </c>
    </row>
    <row r="42" spans="1:4" ht="12.75">
      <c r="A42" s="22" t="s">
        <v>404</v>
      </c>
      <c r="B42" s="22">
        <v>5700</v>
      </c>
      <c r="D42" t="s">
        <v>405</v>
      </c>
    </row>
    <row r="43" spans="1:4" ht="12.75">
      <c r="A43" s="22" t="s">
        <v>406</v>
      </c>
      <c r="B43" s="22">
        <v>5</v>
      </c>
      <c r="D43" t="s">
        <v>407</v>
      </c>
    </row>
    <row r="44" spans="1:4" ht="12.75">
      <c r="A44" s="22" t="s">
        <v>408</v>
      </c>
      <c r="B44" s="22">
        <v>58</v>
      </c>
      <c r="D44" t="s">
        <v>409</v>
      </c>
    </row>
    <row r="45" spans="1:4" ht="12.75">
      <c r="A45" s="22" t="s">
        <v>410</v>
      </c>
      <c r="B45" s="22">
        <v>79</v>
      </c>
      <c r="D45" t="s">
        <v>403</v>
      </c>
    </row>
    <row r="46" spans="1:4" ht="12.75">
      <c r="A46" s="22" t="s">
        <v>411</v>
      </c>
      <c r="B46" s="22">
        <v>84</v>
      </c>
      <c r="D46" t="s">
        <v>412</v>
      </c>
    </row>
    <row r="47" spans="1:4" ht="12.75">
      <c r="A47" s="22" t="s">
        <v>413</v>
      </c>
      <c r="B47" s="22">
        <v>80</v>
      </c>
      <c r="D47" t="s">
        <v>414</v>
      </c>
    </row>
    <row r="48" spans="1:2" ht="12.75">
      <c r="A48" s="22" t="s">
        <v>415</v>
      </c>
      <c r="B48" s="22">
        <v>81</v>
      </c>
    </row>
    <row r="49" spans="1:2" ht="12.75">
      <c r="A49" s="22" t="s">
        <v>416</v>
      </c>
      <c r="B49" s="22">
        <v>82</v>
      </c>
    </row>
    <row r="50" spans="1:2" ht="12.75">
      <c r="A50" s="22" t="s">
        <v>417</v>
      </c>
      <c r="B50" s="22">
        <v>26</v>
      </c>
    </row>
    <row r="51" spans="1:2" ht="12.75">
      <c r="A51" s="22" t="s">
        <v>418</v>
      </c>
      <c r="B51" s="22">
        <v>85</v>
      </c>
    </row>
    <row r="52" spans="1:2" ht="12.75">
      <c r="A52" s="22" t="s">
        <v>419</v>
      </c>
      <c r="B52" s="22">
        <v>86</v>
      </c>
    </row>
    <row r="53" spans="1:2" ht="12.75">
      <c r="A53" s="22" t="s">
        <v>420</v>
      </c>
      <c r="B53" s="22">
        <v>87</v>
      </c>
    </row>
    <row r="54" spans="1:2" ht="12.75">
      <c r="A54" s="22" t="s">
        <v>421</v>
      </c>
      <c r="B54" s="22">
        <v>88</v>
      </c>
    </row>
    <row r="55" spans="1:2" ht="12.75">
      <c r="A55" s="22" t="s">
        <v>422</v>
      </c>
      <c r="B55" s="22">
        <v>89</v>
      </c>
    </row>
    <row r="56" spans="1:2" ht="12.75">
      <c r="A56" s="22" t="s">
        <v>423</v>
      </c>
      <c r="B56" s="22">
        <v>98</v>
      </c>
    </row>
    <row r="57" spans="1:2" ht="12.75">
      <c r="A57" s="22" t="s">
        <v>424</v>
      </c>
      <c r="B57" s="22">
        <v>90</v>
      </c>
    </row>
    <row r="58" spans="1:2" ht="12.75">
      <c r="A58" s="22" t="s">
        <v>425</v>
      </c>
      <c r="B58" s="22">
        <v>92</v>
      </c>
    </row>
    <row r="59" spans="1:2" ht="12.75">
      <c r="A59" s="22" t="s">
        <v>426</v>
      </c>
      <c r="B59" s="22">
        <v>93</v>
      </c>
    </row>
    <row r="60" spans="1:2" ht="12.75">
      <c r="A60" s="22" t="s">
        <v>427</v>
      </c>
      <c r="B60" s="22">
        <v>95</v>
      </c>
    </row>
    <row r="61" spans="1:2" ht="12.75">
      <c r="A61" s="22" t="s">
        <v>428</v>
      </c>
      <c r="B61" s="22">
        <v>60</v>
      </c>
    </row>
    <row r="62" spans="1:2" ht="12.75">
      <c r="A62" s="22" t="s">
        <v>429</v>
      </c>
      <c r="B62" s="22">
        <v>61</v>
      </c>
    </row>
    <row r="63" spans="1:2" ht="12.75">
      <c r="A63" s="22" t="s">
        <v>430</v>
      </c>
      <c r="B63" s="22">
        <v>36</v>
      </c>
    </row>
    <row r="64" spans="1:2" ht="12.75">
      <c r="A64" s="22" t="s">
        <v>431</v>
      </c>
      <c r="B64" s="22">
        <v>63</v>
      </c>
    </row>
    <row r="65" spans="1:2" ht="12.75">
      <c r="A65" s="22" t="s">
        <v>432</v>
      </c>
      <c r="B65" s="22">
        <v>64</v>
      </c>
    </row>
    <row r="66" spans="1:2" ht="12.75">
      <c r="A66" s="22" t="s">
        <v>433</v>
      </c>
      <c r="B66" s="22">
        <v>65</v>
      </c>
    </row>
    <row r="67" spans="1:2" ht="12.75">
      <c r="A67" s="22" t="s">
        <v>434</v>
      </c>
      <c r="B67" s="22">
        <v>66</v>
      </c>
    </row>
    <row r="68" spans="1:2" ht="12.75">
      <c r="A68" s="22" t="s">
        <v>435</v>
      </c>
      <c r="B68" s="22">
        <v>7</v>
      </c>
    </row>
    <row r="69" spans="1:2" ht="12.75">
      <c r="A69" s="22" t="s">
        <v>436</v>
      </c>
      <c r="B69" s="22">
        <v>68</v>
      </c>
    </row>
    <row r="70" spans="1:2" ht="12.75">
      <c r="A70" s="22" t="s">
        <v>437</v>
      </c>
      <c r="B70" s="22">
        <v>28</v>
      </c>
    </row>
    <row r="71" spans="1:2" ht="12.75">
      <c r="A71" s="22" t="s">
        <v>438</v>
      </c>
      <c r="B71" s="22">
        <v>69</v>
      </c>
    </row>
    <row r="72" spans="1:2" ht="12.75">
      <c r="A72" s="22" t="s">
        <v>439</v>
      </c>
      <c r="B72" s="22">
        <v>70</v>
      </c>
    </row>
    <row r="73" spans="1:2" ht="12.75">
      <c r="A73" s="22" t="s">
        <v>440</v>
      </c>
      <c r="B73" s="22">
        <v>71</v>
      </c>
    </row>
    <row r="74" spans="1:2" ht="12.75">
      <c r="A74" s="22" t="s">
        <v>441</v>
      </c>
      <c r="B74" s="22">
        <v>94</v>
      </c>
    </row>
    <row r="75" spans="1:2" ht="12.75">
      <c r="A75" s="22" t="s">
        <v>442</v>
      </c>
      <c r="B75" s="22">
        <v>73</v>
      </c>
    </row>
    <row r="76" spans="1:2" ht="12.75">
      <c r="A76" s="22" t="s">
        <v>443</v>
      </c>
      <c r="B76" s="22">
        <v>8</v>
      </c>
    </row>
    <row r="77" spans="1:2" ht="12.75">
      <c r="A77" s="22" t="s">
        <v>444</v>
      </c>
      <c r="B77" s="22">
        <v>75</v>
      </c>
    </row>
    <row r="78" spans="1:2" ht="12.75">
      <c r="A78" s="22" t="s">
        <v>445</v>
      </c>
      <c r="B78" s="22">
        <v>96</v>
      </c>
    </row>
    <row r="79" spans="1:2" ht="12.75">
      <c r="A79" s="22" t="s">
        <v>446</v>
      </c>
      <c r="B79" s="22">
        <v>97</v>
      </c>
    </row>
    <row r="80" spans="1:2" ht="12.75">
      <c r="A80" s="22" t="s">
        <v>447</v>
      </c>
      <c r="B80" s="22">
        <v>77</v>
      </c>
    </row>
    <row r="81" spans="1:2" ht="12.75">
      <c r="A81" s="22" t="s">
        <v>448</v>
      </c>
      <c r="B81" s="22">
        <v>78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AndreevAS</cp:lastModifiedBy>
  <cp:lastPrinted>2010-02-15T15:33:47Z</cp:lastPrinted>
  <dcterms:created xsi:type="dcterms:W3CDTF">2006-01-25T09:28:53Z</dcterms:created>
  <dcterms:modified xsi:type="dcterms:W3CDTF">2010-03-04T14:01:04Z</dcterms:modified>
  <cp:category/>
  <cp:version/>
  <cp:contentType/>
  <cp:contentStatus/>
</cp:coreProperties>
</file>