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</sheets>
  <definedNames>
    <definedName name="_xlnm.Print_Titles" localSheetId="0">'Лист3'!$16:$18</definedName>
    <definedName name="_xlnm.Print_Area" localSheetId="0">'Лист3'!$A$1:$F$34</definedName>
  </definedNames>
  <calcPr fullCalcOnLoad="1"/>
</workbook>
</file>

<file path=xl/sharedStrings.xml><?xml version="1.0" encoding="utf-8"?>
<sst xmlns="http://schemas.openxmlformats.org/spreadsheetml/2006/main" count="40" uniqueCount="36">
  <si>
    <t>Всего 
(тыс. рублей)</t>
  </si>
  <si>
    <t>Общий (предельный) объем бюджетных инвестиций за счет средств федерального бюджета (в ценах соответствующих лет реализации инвестиционного проекта)</t>
  </si>
  <si>
    <t>2011 год</t>
  </si>
  <si>
    <t>Общий (предельный) объем бюджетных инвестиций за счет средств федерального бюджета (в ценах соответствующих лет реализации инвестиционного проекта) – всего</t>
  </si>
  <si>
    <t xml:space="preserve">Главный распорядитель бюджетных средств - Министерство здравоохранения и социального равзития Российской Федерации </t>
  </si>
  <si>
    <t>Наименование объекта</t>
  </si>
  <si>
    <t>Мощ-
ность</t>
  </si>
  <si>
    <t>Срок ввода в эксплуата-
цию</t>
  </si>
  <si>
    <t>Из них по годам реализации</t>
  </si>
  <si>
    <t>смр</t>
  </si>
  <si>
    <t>обор</t>
  </si>
  <si>
    <t>прочие</t>
  </si>
  <si>
    <t>итог</t>
  </si>
  <si>
    <t>2012 год</t>
  </si>
  <si>
    <t>3. Приложение к приказу изложить в следующей редакции:</t>
  </si>
  <si>
    <t>Приложение 
к приказу Министерства здравоохранения и социального развития Российской Федерации 
от «___»_______________ 20   г. №______</t>
  </si>
  <si>
    <t xml:space="preserve"> </t>
  </si>
  <si>
    <t>Общая площадь, тыс. кв. м</t>
  </si>
  <si>
    <t>Распределение бюджетных инвестиций, 
осуществляемых за счет средств федерального бюджета,  в строительство пристройки  пищеблока с обеденным залом и клубом федерального государственного бюджетного учреждения детский туберкулезный санаторий «Пушкинский» Министерства здравоохранения и социального развития Российской Федерации, не включенного в долгосрочные (федеральные) целевые программы</t>
  </si>
  <si>
    <t>«Приложение 
к приказу Министерства здравоохранения и социального развития Российской Федерации 
от 20 декабря 2010 г. № 1140</t>
  </si>
  <si>
    <t>2. В пункте 1 приказа слова «в 2010-2011 годах» заменить словами «в 2011-2012 годах».</t>
  </si>
  <si>
    <t>1. В названии и пункте 1 приказа слова «федерального государственного учреждения» заменить словами «федерального государственного бюджетного учреждения».</t>
  </si>
  <si>
    <t>2012</t>
  </si>
  <si>
    <t>3</t>
  </si>
  <si>
    <t>65 485,3*</t>
  </si>
  <si>
    <t>* Включая бюджетные инвестиции в размере 52 443,9 тыс. рублей, осуществленные в 2006-2010 годах в строительство указанного объекта.».</t>
  </si>
  <si>
    <t>Сметная стоимость объекта  капитального строительства (2006 год - годутверждения)</t>
  </si>
  <si>
    <t>пристройка  пищеблока с обеденным залом и клубом, г.Санкт-Петербург, г.Пушкин</t>
  </si>
  <si>
    <t>Государственный заказчик, застройщик – федеральное государственное бюджетное учреждение детский туберкулезный санаторий «Пушкинский» Министерства здравоохранения и социального развития Российской Федерации, г.Санкт-Петербург, г.Пушкин</t>
  </si>
  <si>
    <t>Изменения, вносимые в приказ Министерства здравоохранения и социального развития Российской Федерации от 20 декабря 2010 г.           № 1140 «Об осуществлении бюджетных инвестиций из федерального бюджета в строительство пристройки  пищеблока с обеденным залом и клубом федерального государственного учреждения детский туберкулезный санаторий «Пушкинский» Министерства здравоохранения и социального развития Российской Федерации»</t>
  </si>
  <si>
    <t>Инвестицион-ный</t>
  </si>
  <si>
    <t>проект– всего</t>
  </si>
  <si>
    <t>в том числе:</t>
  </si>
  <si>
    <t>2006 год</t>
  </si>
  <si>
    <t>2009 год</t>
  </si>
  <si>
    <t>2010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</si>
</sst>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0.0"/>
    <numFmt numFmtId="189" formatCode="0.0%"/>
    <numFmt numFmtId="190" formatCode="0.0000"/>
    <numFmt numFmtId="191" formatCode="0.000"/>
  </numFmts>
  <fonts count="5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8"/>
      <name val="Times New Roman"/>
      <family val="1"/>
    </font>
    <font>
      <b/>
      <sz val="10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sz val="14"/>
      <name val="Arial"/>
      <family val="2"/>
    </font>
    <font>
      <b/>
      <sz val="13"/>
      <name val="Times New Roman CYR"/>
      <family val="0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18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82" fontId="2" fillId="0" borderId="0" xfId="0" applyNumberFormat="1" applyFont="1" applyFill="1" applyBorder="1" applyAlignment="1">
      <alignment/>
    </xf>
    <xf numFmtId="182" fontId="11" fillId="0" borderId="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wrapText="1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justify" wrapText="1"/>
    </xf>
    <xf numFmtId="0" fontId="17" fillId="0" borderId="14" xfId="0" applyFont="1" applyBorder="1" applyAlignment="1">
      <alignment horizontal="justify" wrapText="1"/>
    </xf>
    <xf numFmtId="0" fontId="17" fillId="0" borderId="15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180" fontId="17" fillId="0" borderId="16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17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2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Normal="90" zoomScaleSheetLayoutView="100" zoomScalePageLayoutView="0" workbookViewId="0" topLeftCell="A22">
      <selection activeCell="E28" sqref="E28"/>
    </sheetView>
  </sheetViews>
  <sheetFormatPr defaultColWidth="9.140625" defaultRowHeight="12.75"/>
  <cols>
    <col min="1" max="1" width="91.00390625" style="1" customWidth="1"/>
    <col min="2" max="2" width="9.8515625" style="1" customWidth="1"/>
    <col min="3" max="3" width="12.8515625" style="23" customWidth="1"/>
    <col min="4" max="4" width="15.7109375" style="1" customWidth="1"/>
    <col min="5" max="5" width="16.28125" style="16" customWidth="1"/>
    <col min="6" max="6" width="16.00390625" style="1" customWidth="1"/>
    <col min="7" max="7" width="3.28125" style="1" customWidth="1"/>
    <col min="8" max="16384" width="9.140625" style="1" customWidth="1"/>
  </cols>
  <sheetData>
    <row r="1" spans="2:8" ht="95.25" customHeight="1">
      <c r="B1" s="2"/>
      <c r="C1" s="2"/>
      <c r="D1" s="64" t="s">
        <v>15</v>
      </c>
      <c r="E1" s="63"/>
      <c r="F1" s="63"/>
      <c r="G1" s="40"/>
      <c r="H1" s="40"/>
    </row>
    <row r="2" spans="1:8" ht="83.25" customHeight="1">
      <c r="A2" s="71" t="s">
        <v>29</v>
      </c>
      <c r="B2" s="57"/>
      <c r="C2" s="57"/>
      <c r="D2" s="57"/>
      <c r="E2" s="57"/>
      <c r="F2" s="57"/>
      <c r="G2" s="39"/>
      <c r="H2" s="39"/>
    </row>
    <row r="3" spans="2:6" ht="15" customHeight="1">
      <c r="B3" s="4"/>
      <c r="C3" s="1"/>
      <c r="D3" s="23"/>
      <c r="E3" s="1"/>
      <c r="F3" s="16"/>
    </row>
    <row r="4" spans="1:8" ht="44.25" customHeight="1">
      <c r="A4" s="58" t="s">
        <v>21</v>
      </c>
      <c r="B4" s="60"/>
      <c r="C4" s="60"/>
      <c r="D4" s="60"/>
      <c r="E4" s="60"/>
      <c r="F4" s="60"/>
      <c r="G4" s="58"/>
      <c r="H4" s="59"/>
    </row>
    <row r="5" spans="1:8" ht="18.75">
      <c r="A5" s="73"/>
      <c r="B5" s="74"/>
      <c r="C5" s="74"/>
      <c r="D5" s="74"/>
      <c r="E5" s="74"/>
      <c r="F5" s="74"/>
      <c r="G5" s="58"/>
      <c r="H5" s="59"/>
    </row>
    <row r="6" spans="1:8" ht="30" customHeight="1">
      <c r="A6" s="58" t="s">
        <v>20</v>
      </c>
      <c r="B6" s="60"/>
      <c r="C6" s="60"/>
      <c r="D6" s="60"/>
      <c r="E6" s="60"/>
      <c r="F6" s="60"/>
      <c r="G6" s="58"/>
      <c r="H6" s="59"/>
    </row>
    <row r="7" spans="1:8" ht="15" customHeight="1">
      <c r="A7" s="58"/>
      <c r="B7" s="60"/>
      <c r="C7" s="60"/>
      <c r="D7" s="60"/>
      <c r="E7" s="60"/>
      <c r="F7" s="60"/>
      <c r="G7" s="58"/>
      <c r="H7" s="59"/>
    </row>
    <row r="8" spans="1:8" ht="24" customHeight="1">
      <c r="A8" s="58" t="s">
        <v>14</v>
      </c>
      <c r="B8" s="60"/>
      <c r="C8" s="60"/>
      <c r="D8" s="60"/>
      <c r="E8" s="60"/>
      <c r="F8" s="60"/>
      <c r="G8" s="58"/>
      <c r="H8" s="59"/>
    </row>
    <row r="9" ht="15" customHeight="1">
      <c r="A9" s="38"/>
    </row>
    <row r="10" spans="1:6" ht="100.5" customHeight="1">
      <c r="A10" s="2"/>
      <c r="B10" s="2"/>
      <c r="C10" s="24"/>
      <c r="D10" s="64" t="s">
        <v>19</v>
      </c>
      <c r="E10" s="57"/>
      <c r="F10" s="57"/>
    </row>
    <row r="11" spans="1:5" ht="12" customHeight="1">
      <c r="A11" s="15"/>
      <c r="B11" s="15"/>
      <c r="C11" s="15"/>
      <c r="D11" s="15"/>
      <c r="E11" s="15"/>
    </row>
    <row r="12" spans="1:6" ht="78.75" customHeight="1">
      <c r="A12" s="62" t="s">
        <v>18</v>
      </c>
      <c r="B12" s="62"/>
      <c r="C12" s="62"/>
      <c r="D12" s="62"/>
      <c r="E12" s="62"/>
      <c r="F12" s="63"/>
    </row>
    <row r="13" spans="1:5" ht="18.75">
      <c r="A13" s="15"/>
      <c r="B13" s="15"/>
      <c r="C13" s="25"/>
      <c r="D13" s="15"/>
      <c r="E13" s="17"/>
    </row>
    <row r="14" spans="1:6" ht="18.75">
      <c r="A14" s="72" t="s">
        <v>4</v>
      </c>
      <c r="B14" s="72"/>
      <c r="C14" s="72"/>
      <c r="D14" s="72"/>
      <c r="E14" s="72"/>
      <c r="F14" s="57"/>
    </row>
    <row r="15" spans="1:5" ht="18.75">
      <c r="A15" s="45"/>
      <c r="B15" s="45"/>
      <c r="C15" s="45"/>
      <c r="D15" s="45"/>
      <c r="E15" s="45"/>
    </row>
    <row r="16" ht="14.25" customHeight="1">
      <c r="A16" s="4"/>
    </row>
    <row r="17" spans="1:6" ht="24" customHeight="1">
      <c r="A17" s="61" t="s">
        <v>5</v>
      </c>
      <c r="B17" s="65" t="s">
        <v>6</v>
      </c>
      <c r="C17" s="67" t="s">
        <v>7</v>
      </c>
      <c r="D17" s="68" t="s">
        <v>0</v>
      </c>
      <c r="E17" s="69" t="s">
        <v>8</v>
      </c>
      <c r="F17" s="70"/>
    </row>
    <row r="18" spans="1:6" ht="48" customHeight="1">
      <c r="A18" s="61"/>
      <c r="B18" s="66"/>
      <c r="C18" s="67"/>
      <c r="D18" s="69"/>
      <c r="E18" s="6" t="s">
        <v>2</v>
      </c>
      <c r="F18" s="6" t="s">
        <v>13</v>
      </c>
    </row>
    <row r="19" spans="1:6" ht="18.75">
      <c r="A19" s="37">
        <v>1</v>
      </c>
      <c r="B19" s="6">
        <v>2</v>
      </c>
      <c r="C19" s="5">
        <v>3</v>
      </c>
      <c r="D19" s="6">
        <v>4</v>
      </c>
      <c r="E19" s="5">
        <v>5</v>
      </c>
      <c r="F19" s="5">
        <v>6</v>
      </c>
    </row>
    <row r="20" spans="1:5" ht="18.75">
      <c r="A20" s="3"/>
      <c r="B20" s="7"/>
      <c r="C20" s="26"/>
      <c r="D20" s="7"/>
      <c r="E20" s="18"/>
    </row>
    <row r="21" spans="1:9" ht="63" customHeight="1">
      <c r="A21" s="8" t="s">
        <v>3</v>
      </c>
      <c r="B21" s="20"/>
      <c r="C21" s="27"/>
      <c r="D21" s="11">
        <v>65485.3</v>
      </c>
      <c r="E21" s="11">
        <v>3930.699999999999</v>
      </c>
      <c r="F21" s="11">
        <v>9110.7</v>
      </c>
      <c r="H21" s="1">
        <v>13041.4</v>
      </c>
      <c r="I21" s="1">
        <v>32443.9</v>
      </c>
    </row>
    <row r="22" spans="1:9" ht="18.75" customHeight="1">
      <c r="A22" s="10"/>
      <c r="B22" s="20"/>
      <c r="C22" s="27"/>
      <c r="D22" s="19"/>
      <c r="E22" s="19"/>
      <c r="H22" s="1">
        <v>9110.7</v>
      </c>
      <c r="I22" s="1">
        <v>20000</v>
      </c>
    </row>
    <row r="23" spans="1:10" ht="96" customHeight="1">
      <c r="A23" s="14" t="s">
        <v>28</v>
      </c>
      <c r="B23" s="19"/>
      <c r="C23" s="26"/>
      <c r="D23" s="19"/>
      <c r="E23" s="19"/>
      <c r="I23" s="1">
        <f>SUM(I21:I22)</f>
        <v>52443.9</v>
      </c>
      <c r="J23" s="30">
        <f>I23+F21+E21</f>
        <v>65485.3</v>
      </c>
    </row>
    <row r="24" spans="1:5" ht="18" customHeight="1">
      <c r="A24" s="14"/>
      <c r="B24" s="19"/>
      <c r="C24" s="26"/>
      <c r="D24" s="19"/>
      <c r="E24" s="19"/>
    </row>
    <row r="25" spans="1:5" ht="37.5" customHeight="1">
      <c r="A25" s="10" t="s">
        <v>27</v>
      </c>
      <c r="B25" s="21"/>
      <c r="C25" s="26" t="s">
        <v>22</v>
      </c>
      <c r="D25" s="19"/>
      <c r="E25" s="19"/>
    </row>
    <row r="26" spans="1:5" ht="18.75">
      <c r="A26" s="10"/>
      <c r="B26" s="19"/>
      <c r="C26" s="26"/>
      <c r="D26" s="19"/>
      <c r="E26" s="19"/>
    </row>
    <row r="27" spans="1:5" ht="17.25" customHeight="1">
      <c r="A27" s="10" t="s">
        <v>17</v>
      </c>
      <c r="B27" s="34" t="s">
        <v>23</v>
      </c>
      <c r="C27" s="26"/>
      <c r="D27" s="19"/>
      <c r="E27" s="19"/>
    </row>
    <row r="28" spans="1:5" ht="17.25" customHeight="1">
      <c r="A28" s="12"/>
      <c r="B28" s="19"/>
      <c r="C28" s="26"/>
      <c r="D28" s="19"/>
      <c r="E28" s="19"/>
    </row>
    <row r="29" spans="1:10" ht="45" customHeight="1">
      <c r="A29" s="12" t="s">
        <v>26</v>
      </c>
      <c r="B29" s="21"/>
      <c r="C29" s="28"/>
      <c r="D29" s="11">
        <v>40346.95</v>
      </c>
      <c r="E29" s="11">
        <v>1361.1</v>
      </c>
      <c r="F29" s="11">
        <v>4805.1</v>
      </c>
      <c r="I29" s="30"/>
      <c r="J29" s="30"/>
    </row>
    <row r="30" spans="1:5" ht="18.75">
      <c r="A30" s="13"/>
      <c r="B30" s="21"/>
      <c r="E30" s="1"/>
    </row>
    <row r="31" spans="1:6" ht="56.25">
      <c r="A31" s="14" t="s">
        <v>1</v>
      </c>
      <c r="B31" s="21"/>
      <c r="C31" s="11"/>
      <c r="D31" s="11" t="s">
        <v>24</v>
      </c>
      <c r="E31" s="11">
        <v>3930.699999999999</v>
      </c>
      <c r="F31" s="11">
        <v>9110.7</v>
      </c>
    </row>
    <row r="32" spans="2:5" ht="12.75">
      <c r="B32" s="21"/>
      <c r="C32" s="28"/>
      <c r="D32" s="21"/>
      <c r="E32" s="22"/>
    </row>
    <row r="33" spans="1:5" ht="12.75">
      <c r="A33" s="33"/>
      <c r="B33" s="21"/>
      <c r="C33" s="28"/>
      <c r="D33" s="21"/>
      <c r="E33" s="22"/>
    </row>
    <row r="34" spans="1:8" ht="39" customHeight="1">
      <c r="A34" s="56" t="s">
        <v>25</v>
      </c>
      <c r="B34" s="57"/>
      <c r="C34" s="57"/>
      <c r="D34" s="57"/>
      <c r="E34" s="57"/>
      <c r="F34" s="57"/>
      <c r="G34" s="44"/>
      <c r="H34" s="39"/>
    </row>
    <row r="35" ht="33.75" customHeight="1"/>
    <row r="36" spans="1:6" ht="27.75">
      <c r="A36" s="29"/>
      <c r="B36" s="31"/>
      <c r="C36" s="31"/>
      <c r="D36" s="32"/>
      <c r="E36" s="9"/>
      <c r="F36" s="1" t="s">
        <v>16</v>
      </c>
    </row>
    <row r="37" spans="4:5" ht="18.75">
      <c r="D37" s="11"/>
      <c r="E37" s="9"/>
    </row>
    <row r="38" spans="4:5" ht="18.75">
      <c r="D38" s="11"/>
      <c r="E38" s="9"/>
    </row>
    <row r="39" spans="4:5" ht="18.75">
      <c r="D39" s="11"/>
      <c r="E39" s="9"/>
    </row>
    <row r="40" spans="4:5" ht="18.75">
      <c r="D40" s="11"/>
      <c r="E40" s="9"/>
    </row>
    <row r="41" spans="4:5" ht="18.75">
      <c r="D41" s="11"/>
      <c r="E41" s="9"/>
    </row>
    <row r="42" spans="4:5" ht="18.75">
      <c r="D42" s="11"/>
      <c r="E42" s="9"/>
    </row>
    <row r="43" spans="4:5" ht="18.75">
      <c r="D43" s="11"/>
      <c r="E43" s="9"/>
    </row>
    <row r="44" spans="4:5" ht="18.75">
      <c r="D44" s="11"/>
      <c r="E44" s="9"/>
    </row>
    <row r="45" spans="4:5" ht="18.75">
      <c r="D45" s="11"/>
      <c r="E45" s="9"/>
    </row>
    <row r="46" spans="4:5" ht="18.75">
      <c r="D46" s="11"/>
      <c r="E46" s="9"/>
    </row>
    <row r="47" spans="4:5" ht="18.75">
      <c r="D47" s="11"/>
      <c r="E47" s="9"/>
    </row>
    <row r="48" spans="4:5" ht="18.75">
      <c r="D48" s="11"/>
      <c r="E48" s="9"/>
    </row>
    <row r="49" spans="4:5" ht="18.75">
      <c r="D49" s="11"/>
      <c r="E49" s="9"/>
    </row>
    <row r="50" spans="4:5" ht="18.75">
      <c r="D50" s="11"/>
      <c r="E50" s="9"/>
    </row>
    <row r="51" spans="4:5" ht="18.75">
      <c r="D51" s="11"/>
      <c r="E51" s="9"/>
    </row>
    <row r="52" spans="4:5" ht="18.75">
      <c r="D52" s="11"/>
      <c r="E52" s="9"/>
    </row>
    <row r="53" spans="4:5" ht="18.75">
      <c r="D53" s="11"/>
      <c r="E53" s="9"/>
    </row>
    <row r="54" spans="4:5" ht="18.75">
      <c r="D54" s="11"/>
      <c r="E54" s="9"/>
    </row>
    <row r="55" spans="4:5" ht="18.75">
      <c r="D55" s="11"/>
      <c r="E55" s="9"/>
    </row>
    <row r="56" spans="4:5" ht="18.75">
      <c r="D56" s="11"/>
      <c r="E56" s="9"/>
    </row>
    <row r="57" spans="4:5" ht="18.75">
      <c r="D57" s="11"/>
      <c r="E57" s="9"/>
    </row>
    <row r="58" spans="4:5" ht="18.75">
      <c r="D58" s="11"/>
      <c r="E58" s="9"/>
    </row>
    <row r="59" spans="4:5" ht="18.75">
      <c r="D59" s="11"/>
      <c r="E59" s="9"/>
    </row>
    <row r="60" spans="4:5" ht="18.75">
      <c r="D60" s="11"/>
      <c r="E60" s="9"/>
    </row>
    <row r="61" spans="4:5" ht="18.75">
      <c r="D61" s="11"/>
      <c r="E61" s="9"/>
    </row>
    <row r="62" spans="4:5" ht="18.75">
      <c r="D62" s="11"/>
      <c r="E62" s="9"/>
    </row>
    <row r="63" spans="4:5" ht="18.75">
      <c r="D63" s="11"/>
      <c r="E63" s="9"/>
    </row>
    <row r="64" spans="4:5" ht="18.75">
      <c r="D64" s="11"/>
      <c r="E64" s="9"/>
    </row>
    <row r="65" spans="4:5" ht="18.75">
      <c r="D65" s="11"/>
      <c r="E65" s="9"/>
    </row>
    <row r="66" spans="4:5" ht="18.75">
      <c r="D66" s="11"/>
      <c r="E66" s="9"/>
    </row>
    <row r="67" spans="4:5" ht="18.75">
      <c r="D67" s="11"/>
      <c r="E67" s="9"/>
    </row>
    <row r="68" spans="4:5" ht="18.75">
      <c r="D68" s="11"/>
      <c r="E68" s="9"/>
    </row>
    <row r="69" spans="4:5" ht="18.75">
      <c r="D69" s="11"/>
      <c r="E69" s="9"/>
    </row>
    <row r="70" spans="4:5" ht="18.75">
      <c r="D70" s="11"/>
      <c r="E70" s="9"/>
    </row>
    <row r="71" spans="4:5" ht="18.75">
      <c r="D71" s="11"/>
      <c r="E71" s="9"/>
    </row>
    <row r="72" spans="4:5" ht="18.75">
      <c r="D72" s="11"/>
      <c r="E72" s="9"/>
    </row>
    <row r="73" spans="4:5" ht="18.75">
      <c r="D73" s="11"/>
      <c r="E73" s="9"/>
    </row>
    <row r="74" spans="4:5" ht="18.75">
      <c r="D74" s="11"/>
      <c r="E74" s="9"/>
    </row>
    <row r="75" spans="4:5" ht="18.75">
      <c r="D75" s="11"/>
      <c r="E75" s="9"/>
    </row>
  </sheetData>
  <sheetProtection/>
  <mergeCells count="21">
    <mergeCell ref="A5:F5"/>
    <mergeCell ref="D1:F1"/>
    <mergeCell ref="D10:F10"/>
    <mergeCell ref="B17:B18"/>
    <mergeCell ref="C17:C18"/>
    <mergeCell ref="G8:H8"/>
    <mergeCell ref="D17:D18"/>
    <mergeCell ref="E17:F17"/>
    <mergeCell ref="A8:F8"/>
    <mergeCell ref="A2:F2"/>
    <mergeCell ref="A6:F6"/>
    <mergeCell ref="A34:F34"/>
    <mergeCell ref="G6:H6"/>
    <mergeCell ref="A4:F4"/>
    <mergeCell ref="G4:H4"/>
    <mergeCell ref="A17:A18"/>
    <mergeCell ref="G7:H7"/>
    <mergeCell ref="G5:H5"/>
    <mergeCell ref="A12:F12"/>
    <mergeCell ref="A7:F7"/>
    <mergeCell ref="A14:F14"/>
  </mergeCells>
  <printOptions/>
  <pageMargins left="0.5905511811023623" right="0.3937007874015748" top="0.7874015748031497" bottom="0.5905511811023623" header="0.1968503937007874" footer="0.15748031496062992"/>
  <pageSetup horizontalDpi="600" verticalDpi="600" orientation="landscape" paperSize="9" scale="80" r:id="rId1"/>
  <headerFooter differentFirst="1" scaleWithDoc="0" alignWithMargins="0">
    <oddHeader>&amp;C&amp;P</oddHeader>
    <firstHeader xml:space="preserve">&amp;C </firstHeader>
  </headerFooter>
  <rowBreaks count="1" manualBreakCount="1">
    <brk id="1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0:M80"/>
  <sheetViews>
    <sheetView zoomScalePageLayoutView="0" workbookViewId="0" topLeftCell="A64">
      <selection activeCell="G70" sqref="G70"/>
    </sheetView>
  </sheetViews>
  <sheetFormatPr defaultColWidth="9.140625" defaultRowHeight="12.75"/>
  <cols>
    <col min="4" max="6" width="9.57421875" style="0" bestFit="1" customWidth="1"/>
    <col min="7" max="7" width="9.57421875" style="0" customWidth="1"/>
  </cols>
  <sheetData>
    <row r="10" ht="12.75">
      <c r="D10">
        <v>2010</v>
      </c>
    </row>
    <row r="11" spans="3:7" ht="12.75">
      <c r="C11" t="s">
        <v>9</v>
      </c>
      <c r="D11">
        <v>114676.27</v>
      </c>
      <c r="E11">
        <f>D11*0.18</f>
        <v>20641.7286</v>
      </c>
      <c r="F11" s="35">
        <f>SUM(D11:E11)</f>
        <v>135317.9986</v>
      </c>
      <c r="G11" s="35"/>
    </row>
    <row r="12" spans="3:7" ht="12.75">
      <c r="C12" t="s">
        <v>10</v>
      </c>
      <c r="D12">
        <v>51101.77</v>
      </c>
      <c r="E12">
        <f>D12*0.18</f>
        <v>9198.318599999999</v>
      </c>
      <c r="F12" s="35">
        <f>SUM(D12:E12)</f>
        <v>60300.088599999995</v>
      </c>
      <c r="G12" s="35"/>
    </row>
    <row r="13" spans="3:7" ht="12.75">
      <c r="C13" t="s">
        <v>11</v>
      </c>
      <c r="D13">
        <v>24361.71</v>
      </c>
      <c r="E13">
        <f>D13*0.18</f>
        <v>4385.1078</v>
      </c>
      <c r="F13" s="35">
        <f>SUM(D13:E13)</f>
        <v>28746.817799999997</v>
      </c>
      <c r="G13" s="35"/>
    </row>
    <row r="14" spans="4:7" ht="12.75">
      <c r="D14">
        <f>SUM(D11:D13)</f>
        <v>190139.75</v>
      </c>
      <c r="E14">
        <f>SUM(E11:E13)</f>
        <v>34225.155</v>
      </c>
      <c r="F14" s="36">
        <f>SUM(F11:F13)</f>
        <v>224364.90499999997</v>
      </c>
      <c r="G14" s="36"/>
    </row>
    <row r="15" spans="3:5" ht="12.75">
      <c r="C15" t="s">
        <v>12</v>
      </c>
      <c r="D15" s="36">
        <v>224364.91</v>
      </c>
      <c r="E15">
        <f>D15-D14</f>
        <v>34225.16</v>
      </c>
    </row>
    <row r="18" spans="6:8" ht="12.75">
      <c r="F18" s="36">
        <v>224364.91</v>
      </c>
      <c r="G18" s="36"/>
      <c r="H18">
        <f>SUM(H19:H21)</f>
        <v>223000</v>
      </c>
    </row>
    <row r="19" spans="5:12" ht="12.75">
      <c r="E19">
        <v>2011</v>
      </c>
      <c r="F19">
        <v>83179.3</v>
      </c>
      <c r="H19">
        <v>90000</v>
      </c>
      <c r="J19">
        <v>1.082</v>
      </c>
      <c r="K19">
        <f>H19/J19</f>
        <v>83179.2975970425</v>
      </c>
      <c r="L19">
        <v>83179.3</v>
      </c>
    </row>
    <row r="20" spans="5:12" ht="12.75">
      <c r="E20">
        <v>2012</v>
      </c>
      <c r="F20">
        <v>36783.6</v>
      </c>
      <c r="H20">
        <v>43000</v>
      </c>
      <c r="J20">
        <v>1.169</v>
      </c>
      <c r="K20">
        <f>H20/J20</f>
        <v>36783.5757057314</v>
      </c>
      <c r="L20">
        <v>36783.6</v>
      </c>
    </row>
    <row r="21" spans="5:12" ht="12.75">
      <c r="E21">
        <v>2013</v>
      </c>
      <c r="F21" s="36">
        <f>F18-F19-F20</f>
        <v>104402.00999999998</v>
      </c>
      <c r="G21" s="36"/>
      <c r="H21">
        <v>90000</v>
      </c>
      <c r="J21">
        <v>1.261</v>
      </c>
      <c r="K21">
        <f>F21*J21</f>
        <v>131650.93460999997</v>
      </c>
      <c r="L21">
        <v>131650.93</v>
      </c>
    </row>
    <row r="27" ht="12.75">
      <c r="F27">
        <v>34225.16</v>
      </c>
    </row>
    <row r="30" spans="6:8" ht="12.75">
      <c r="F30" s="36">
        <f>F18-F27</f>
        <v>190139.75</v>
      </c>
      <c r="G30" s="36"/>
      <c r="H30">
        <f>SUM(H31:H33)</f>
        <v>221493.00785</v>
      </c>
    </row>
    <row r="31" spans="5:12" ht="12.75">
      <c r="E31">
        <v>2011</v>
      </c>
      <c r="F31">
        <v>83179.3</v>
      </c>
      <c r="H31">
        <v>90000</v>
      </c>
      <c r="J31">
        <v>1.082</v>
      </c>
      <c r="K31">
        <f>H31/J31</f>
        <v>83179.2975970425</v>
      </c>
      <c r="L31">
        <v>83179.3</v>
      </c>
    </row>
    <row r="32" spans="5:12" ht="12.75">
      <c r="E32">
        <v>2012</v>
      </c>
      <c r="F32">
        <v>36783.6</v>
      </c>
      <c r="H32">
        <v>43000</v>
      </c>
      <c r="J32">
        <v>1.169</v>
      </c>
      <c r="K32">
        <f>H32/J32</f>
        <v>36783.5757057314</v>
      </c>
      <c r="L32">
        <v>36783.6</v>
      </c>
    </row>
    <row r="33" spans="5:12" ht="12.75">
      <c r="E33">
        <v>2013</v>
      </c>
      <c r="F33" s="36">
        <f>F30-F31-F32</f>
        <v>70176.85</v>
      </c>
      <c r="G33" s="36"/>
      <c r="H33" s="36">
        <v>88493.00785</v>
      </c>
      <c r="I33" s="36"/>
      <c r="J33">
        <v>1.261</v>
      </c>
      <c r="K33">
        <f>F33*J33</f>
        <v>88493.00785</v>
      </c>
      <c r="L33" s="36">
        <v>88493.00785</v>
      </c>
    </row>
    <row r="47" spans="1:7" ht="12.75">
      <c r="A47" s="57"/>
      <c r="B47" s="57"/>
      <c r="C47" s="57"/>
      <c r="D47" s="57"/>
      <c r="E47" s="57"/>
      <c r="F47" s="41"/>
      <c r="G47" s="41"/>
    </row>
    <row r="48" spans="6:13" ht="12.75">
      <c r="F48" s="42"/>
      <c r="G48" s="42"/>
      <c r="M48" s="41"/>
    </row>
    <row r="49" spans="6:7" ht="12.75">
      <c r="F49" s="41"/>
      <c r="G49" s="41"/>
    </row>
    <row r="50" spans="1:7" ht="16.5">
      <c r="A50" s="43"/>
      <c r="F50" s="41"/>
      <c r="G50" s="41"/>
    </row>
    <row r="51" spans="1:13" ht="16.5">
      <c r="A51" s="43"/>
      <c r="F51" s="41"/>
      <c r="G51" s="41"/>
      <c r="M51" s="35"/>
    </row>
    <row r="52" spans="1:7" ht="16.5">
      <c r="A52" s="43"/>
      <c r="B52" s="43"/>
      <c r="F52" s="41"/>
      <c r="G52" s="41"/>
    </row>
    <row r="53" spans="1:7" ht="16.5">
      <c r="A53" s="43"/>
      <c r="B53" s="43"/>
      <c r="C53" s="43"/>
      <c r="F53" s="41"/>
      <c r="G53" s="41"/>
    </row>
    <row r="54" spans="1:7" ht="16.5">
      <c r="A54" s="43"/>
      <c r="B54" s="43"/>
      <c r="C54" s="43"/>
      <c r="D54" s="43"/>
      <c r="F54" s="41"/>
      <c r="G54" s="41"/>
    </row>
    <row r="55" spans="1:7" ht="16.5">
      <c r="A55" s="43"/>
      <c r="B55" s="43"/>
      <c r="C55" s="43"/>
      <c r="D55" s="43"/>
      <c r="E55" s="43"/>
      <c r="F55" s="41"/>
      <c r="G55" s="41"/>
    </row>
    <row r="56" spans="1:7" ht="16.5">
      <c r="A56" s="43"/>
      <c r="B56" s="43"/>
      <c r="C56" s="43"/>
      <c r="D56" s="43"/>
      <c r="E56" s="43"/>
      <c r="F56" s="41"/>
      <c r="G56" s="41"/>
    </row>
    <row r="62" ht="13.5" thickBot="1"/>
    <row r="63" spans="1:2" ht="47.25">
      <c r="A63" s="46" t="s">
        <v>30</v>
      </c>
      <c r="B63" s="48"/>
    </row>
    <row r="64" spans="1:2" ht="31.5">
      <c r="A64" s="47" t="s">
        <v>31</v>
      </c>
      <c r="B64" s="49"/>
    </row>
    <row r="65" spans="1:11" ht="31.5">
      <c r="A65" s="47" t="s">
        <v>32</v>
      </c>
      <c r="B65" s="50">
        <v>65.5</v>
      </c>
      <c r="C65">
        <v>40300</v>
      </c>
      <c r="J65" s="54"/>
      <c r="K65" s="54"/>
    </row>
    <row r="66" spans="1:11" ht="31.5">
      <c r="A66" s="47" t="s">
        <v>33</v>
      </c>
      <c r="B66" s="51">
        <v>12500</v>
      </c>
      <c r="C66" s="51">
        <v>12500</v>
      </c>
      <c r="E66" s="53">
        <v>12500</v>
      </c>
      <c r="F66">
        <f>E66/1000</f>
        <v>12.5</v>
      </c>
      <c r="G66">
        <f>B66/1000</f>
        <v>12.5</v>
      </c>
      <c r="H66">
        <f>ROUND(F66,1)</f>
        <v>12.5</v>
      </c>
      <c r="I66">
        <f>ROUND(G66,1)</f>
        <v>12.5</v>
      </c>
      <c r="J66">
        <v>12.5</v>
      </c>
      <c r="K66">
        <v>12.5</v>
      </c>
    </row>
    <row r="67" spans="1:11" ht="31.5">
      <c r="A67" s="47" t="s">
        <v>34</v>
      </c>
      <c r="B67" s="51">
        <v>20000</v>
      </c>
      <c r="C67">
        <f>B67/D67</f>
        <v>13531.799729364006</v>
      </c>
      <c r="D67">
        <v>1.478</v>
      </c>
      <c r="E67" s="35">
        <f>C67-$C$75</f>
        <v>12182.601760897547</v>
      </c>
      <c r="F67">
        <f>E67/1000</f>
        <v>12.182601760897548</v>
      </c>
      <c r="G67">
        <f>B67/1000</f>
        <v>20</v>
      </c>
      <c r="H67">
        <f aca="true" t="shared" si="0" ref="H67:I70">ROUND(F67,1)</f>
        <v>12.2</v>
      </c>
      <c r="I67">
        <f t="shared" si="0"/>
        <v>20</v>
      </c>
      <c r="J67">
        <v>12.2</v>
      </c>
      <c r="K67">
        <v>20</v>
      </c>
    </row>
    <row r="68" spans="1:11" ht="31.5">
      <c r="A68" s="47" t="s">
        <v>35</v>
      </c>
      <c r="B68" s="51">
        <v>20000</v>
      </c>
      <c r="C68">
        <f>B68/D68</f>
        <v>12507.817385866167</v>
      </c>
      <c r="D68">
        <v>1.599</v>
      </c>
      <c r="E68" s="35">
        <f>C68-$C$75</f>
        <v>11158.619417399708</v>
      </c>
      <c r="F68">
        <f>E68/1000</f>
        <v>11.158619417399708</v>
      </c>
      <c r="G68">
        <f>B68/1000</f>
        <v>20</v>
      </c>
      <c r="H68">
        <f t="shared" si="0"/>
        <v>11.2</v>
      </c>
      <c r="I68">
        <f t="shared" si="0"/>
        <v>20</v>
      </c>
      <c r="J68">
        <v>11.2</v>
      </c>
      <c r="K68">
        <v>20</v>
      </c>
    </row>
    <row r="69" spans="1:11" ht="32.25" thickBot="1">
      <c r="A69" s="47" t="s">
        <v>2</v>
      </c>
      <c r="B69" s="52">
        <v>3930.699999999999</v>
      </c>
      <c r="C69">
        <f>B69/D69</f>
        <v>2272.0809248554906</v>
      </c>
      <c r="D69">
        <v>1.73</v>
      </c>
      <c r="E69" s="35">
        <f>C69-$C$75</f>
        <v>922.8829563890322</v>
      </c>
      <c r="F69">
        <f>E69/1000</f>
        <v>0.9228829563890322</v>
      </c>
      <c r="G69">
        <f>B69/1000</f>
        <v>3.930699999999999</v>
      </c>
      <c r="H69">
        <f t="shared" si="0"/>
        <v>0.9</v>
      </c>
      <c r="I69">
        <f t="shared" si="0"/>
        <v>3.9</v>
      </c>
      <c r="J69">
        <v>0.9</v>
      </c>
      <c r="K69">
        <v>3.9</v>
      </c>
    </row>
    <row r="70" spans="1:11" ht="31.5">
      <c r="A70" s="47" t="s">
        <v>13</v>
      </c>
      <c r="B70">
        <v>9110.7</v>
      </c>
      <c r="C70">
        <f>B70/D70</f>
        <v>4885.093833780161</v>
      </c>
      <c r="D70">
        <v>1.865</v>
      </c>
      <c r="E70" s="35">
        <f>C70-$C$75</f>
        <v>3535.8958653137024</v>
      </c>
      <c r="F70">
        <f>E70/1000</f>
        <v>3.5358958653137025</v>
      </c>
      <c r="G70">
        <f>B70/1000</f>
        <v>9.110700000000001</v>
      </c>
      <c r="H70">
        <f t="shared" si="0"/>
        <v>3.5</v>
      </c>
      <c r="I70">
        <f t="shared" si="0"/>
        <v>9.1</v>
      </c>
      <c r="J70">
        <v>3.5</v>
      </c>
      <c r="K70">
        <v>9.1</v>
      </c>
    </row>
    <row r="72" ht="12.75">
      <c r="C72">
        <f>SUM(C66:C70)</f>
        <v>45696.79187386583</v>
      </c>
    </row>
    <row r="73" ht="12.75">
      <c r="A73">
        <v>3930.699999999999</v>
      </c>
    </row>
    <row r="74" spans="1:3" ht="12.75">
      <c r="A74">
        <v>9110.7</v>
      </c>
      <c r="C74">
        <f>C72-C65</f>
        <v>5396.791873865834</v>
      </c>
    </row>
    <row r="75" ht="12.75">
      <c r="C75">
        <f>C74/4</f>
        <v>1349.1979684664584</v>
      </c>
    </row>
    <row r="78" spans="2:5" ht="15.75">
      <c r="B78">
        <f>SUM(B79:B80)</f>
        <v>13041.4</v>
      </c>
      <c r="E78" s="55">
        <v>6166.2</v>
      </c>
    </row>
    <row r="79" spans="1:4" ht="32.25" thickBot="1">
      <c r="A79" s="47" t="s">
        <v>2</v>
      </c>
      <c r="B79" s="52">
        <v>3930.699999999999</v>
      </c>
      <c r="C79">
        <f>B79/$B$78</f>
        <v>0.301401690002607</v>
      </c>
      <c r="D79" s="35">
        <f>$E$78*C79</f>
        <v>1858.5031008940755</v>
      </c>
    </row>
    <row r="80" spans="1:4" ht="31.5">
      <c r="A80" s="47" t="s">
        <v>13</v>
      </c>
      <c r="B80">
        <v>9110.7</v>
      </c>
      <c r="C80">
        <f>B80/$B$78</f>
        <v>0.698598309997393</v>
      </c>
      <c r="D80" s="35">
        <f>$E$78*C80</f>
        <v>4307.696899105925</v>
      </c>
    </row>
  </sheetData>
  <sheetProtection/>
  <mergeCells count="1">
    <mergeCell ref="A47:E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EvstigneevAV</cp:lastModifiedBy>
  <cp:lastPrinted>2011-12-22T06:26:04Z</cp:lastPrinted>
  <dcterms:created xsi:type="dcterms:W3CDTF">1996-10-08T23:32:33Z</dcterms:created>
  <dcterms:modified xsi:type="dcterms:W3CDTF">2011-12-22T09:42:47Z</dcterms:modified>
  <cp:category/>
  <cp:version/>
  <cp:contentType/>
  <cp:contentStatus/>
</cp:coreProperties>
</file>